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по мун.программам" sheetId="13" r:id="rId1"/>
  </sheets>
  <calcPr calcId="125725"/>
</workbook>
</file>

<file path=xl/calcChain.xml><?xml version="1.0" encoding="utf-8"?>
<calcChain xmlns="http://schemas.openxmlformats.org/spreadsheetml/2006/main">
  <c r="G5" i="13"/>
  <c r="C5"/>
  <c r="C6"/>
  <c r="C19"/>
  <c r="C10"/>
  <c r="C17"/>
  <c r="G17" s="1"/>
  <c r="C14"/>
  <c r="G14" s="1"/>
  <c r="C15"/>
  <c r="C11"/>
  <c r="C16"/>
  <c r="C9"/>
  <c r="G9" s="1"/>
  <c r="F21"/>
  <c r="E21"/>
  <c r="D21"/>
  <c r="B21"/>
  <c r="G20"/>
  <c r="G19"/>
  <c r="G18"/>
  <c r="G16"/>
  <c r="G15"/>
  <c r="G13"/>
  <c r="G12"/>
  <c r="G11"/>
  <c r="G10"/>
  <c r="G8"/>
  <c r="G7"/>
  <c r="G6"/>
  <c r="C21" l="1"/>
  <c r="G21"/>
</calcChain>
</file>

<file path=xl/sharedStrings.xml><?xml version="1.0" encoding="utf-8"?>
<sst xmlns="http://schemas.openxmlformats.org/spreadsheetml/2006/main" count="25" uniqueCount="25">
  <si>
    <t>2017 год</t>
  </si>
  <si>
    <t>2016 год</t>
  </si>
  <si>
    <t xml:space="preserve">Наименование программ </t>
  </si>
  <si>
    <t>Всего по программе</t>
  </si>
  <si>
    <t>ИТОГО</t>
  </si>
  <si>
    <t xml:space="preserve">«Культура города Минусинска» </t>
  </si>
  <si>
    <t xml:space="preserve">«Реформирование и модернизация жилищно-коммунального хозяйства и повышение энергетической эффективности муниципального образования город Минусинск» </t>
  </si>
  <si>
    <t>«Обеспечение транспортной инфраструктуры муниципального образования город Минусинск"</t>
  </si>
  <si>
    <t>«Обеспечение жизнедеятельности территории»</t>
  </si>
  <si>
    <t xml:space="preserve">«Молодежь Минусинска» </t>
  </si>
  <si>
    <t>«Физическая культура и спорт в муниципальном образовании город Минусинск»</t>
  </si>
  <si>
    <t>«Управление муниципальными финансами»</t>
  </si>
  <si>
    <t xml:space="preserve"> «Эффективное управление муниципальным имуществом города Минусинска»</t>
  </si>
  <si>
    <t xml:space="preserve">«Социально-экономическая поддержка интересов населения города Минусинска» </t>
  </si>
  <si>
    <t>«Информационное общество муниципального образования город Минусинск»</t>
  </si>
  <si>
    <t xml:space="preserve"> «Развитие образования города Минусинска»</t>
  </si>
  <si>
    <t>«Управление земельно-имущественными отношениями на территории города Минусинска»</t>
  </si>
  <si>
    <t>«Обеспечение доступным и комфортным жильем жителей города Минусинска»</t>
  </si>
  <si>
    <t>«Развитие архивного дела в городе Минусинске»</t>
  </si>
  <si>
    <t>факт 2014 год</t>
  </si>
  <si>
    <t>«Благоустройство территории муниципального образования город Минусинск"</t>
  </si>
  <si>
    <t xml:space="preserve">«Система социальной поддержки населения города Минусинска» </t>
  </si>
  <si>
    <t>2018 год</t>
  </si>
  <si>
    <t>Прогноз расходов бюджета города Минусинска в разрезе муниципальных программ на 2014-2018 годы</t>
  </si>
  <si>
    <t>факт 2015 год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</si>
</sst>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/>
    </xf>
    <xf numFmtId="0" fontId="0" fillId="0" borderId="0" xfId="0" applyFill="1" applyBorder="1"/>
    <xf numFmtId="4" fontId="2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depthPercent val="800"/>
      <c:rAngAx val="1"/>
    </c:view3D>
    <c:sideWall>
      <c:spPr>
        <a:gradFill>
          <a:gsLst>
            <a:gs pos="0">
              <a:srgbClr val="4F81BD">
                <a:tint val="66000"/>
                <a:satMod val="160000"/>
              </a:srgbClr>
            </a:gs>
            <a:gs pos="50000">
              <a:srgbClr val="4F81BD">
                <a:tint val="44500"/>
                <a:satMod val="160000"/>
              </a:srgbClr>
            </a:gs>
            <a:gs pos="100000">
              <a:srgbClr val="4F81BD">
                <a:tint val="23500"/>
                <a:satMod val="160000"/>
              </a:srgbClr>
            </a:gs>
          </a:gsLst>
          <a:lin ang="5400000" scaled="0"/>
        </a:gradFill>
      </c:spPr>
    </c:sideWall>
    <c:backWall>
      <c:spPr>
        <a:gradFill>
          <a:gsLst>
            <a:gs pos="0">
              <a:srgbClr val="4F81BD">
                <a:tint val="66000"/>
                <a:satMod val="160000"/>
              </a:srgbClr>
            </a:gs>
            <a:gs pos="50000">
              <a:srgbClr val="4F81BD">
                <a:tint val="44500"/>
                <a:satMod val="160000"/>
              </a:srgbClr>
            </a:gs>
            <a:gs pos="100000">
              <a:srgbClr val="4F81BD">
                <a:tint val="23500"/>
                <a:satMod val="160000"/>
              </a:srgbClr>
            </a:gs>
          </a:gsLst>
          <a:lin ang="5400000" scaled="0"/>
        </a:gradFill>
      </c:spPr>
    </c:backWall>
    <c:plotArea>
      <c:layout>
        <c:manualLayout>
          <c:layoutTarget val="inner"/>
          <c:xMode val="edge"/>
          <c:yMode val="edge"/>
          <c:x val="9.564948174885754E-2"/>
          <c:y val="1.4958355588483605E-2"/>
          <c:w val="0.41807288112733793"/>
          <c:h val="0.90268138923403451"/>
        </c:manualLayout>
      </c:layout>
      <c:bar3DChart>
        <c:barDir val="col"/>
        <c:grouping val="clustered"/>
        <c:ser>
          <c:idx val="0"/>
          <c:order val="0"/>
          <c:tx>
            <c:strRef>
              <c:f>'по мун.программам'!$A$5</c:f>
              <c:strCache>
                <c:ptCount val="1"/>
                <c:pt idx="0">
                  <c:v>«Система социальной поддержки населения города Минусинска» 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мун.программам'!$D$5</c:f>
              <c:numCache>
                <c:formatCode>#,##0.00</c:formatCode>
                <c:ptCount val="1"/>
                <c:pt idx="0">
                  <c:v>74911.100000000006</c:v>
                </c:pt>
              </c:numCache>
            </c:numRef>
          </c:val>
        </c:ser>
        <c:ser>
          <c:idx val="1"/>
          <c:order val="1"/>
          <c:tx>
            <c:strRef>
              <c:f>'по мун.программам'!$A$6</c:f>
              <c:strCache>
                <c:ptCount val="1"/>
                <c:pt idx="0">
                  <c:v>«Культура города Минусинска» 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мун.программам'!$D$6</c:f>
              <c:numCache>
                <c:formatCode>#,##0.00</c:formatCode>
                <c:ptCount val="1"/>
                <c:pt idx="0">
                  <c:v>239191.95</c:v>
                </c:pt>
              </c:numCache>
            </c:numRef>
          </c:val>
        </c:ser>
        <c:ser>
          <c:idx val="2"/>
          <c:order val="2"/>
          <c:tx>
            <c:strRef>
              <c:f>'по мун.программам'!$A$7</c:f>
              <c:strCache>
                <c:ptCount val="1"/>
                <c:pt idx="0">
                  <c:v>«Реформирование и модернизация жилищно-коммунального хозяйства и повышение энергетической эффективности муниципального образования город Минусинск» 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мун.программам'!$D$7</c:f>
              <c:numCache>
                <c:formatCode>#,##0.00</c:formatCode>
                <c:ptCount val="1"/>
                <c:pt idx="0">
                  <c:v>58230.78</c:v>
                </c:pt>
              </c:numCache>
            </c:numRef>
          </c:val>
        </c:ser>
        <c:ser>
          <c:idx val="3"/>
          <c:order val="3"/>
          <c:tx>
            <c:strRef>
              <c:f>'по мун.программам'!$A$8</c:f>
              <c:strCache>
                <c:ptCount val="1"/>
                <c:pt idx="0">
                  <c:v>«Обеспечение транспортной инфраструктуры муниципального образования город Минусинск"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мун.программам'!$D$8</c:f>
              <c:numCache>
                <c:formatCode>#,##0.00</c:formatCode>
                <c:ptCount val="1"/>
                <c:pt idx="0">
                  <c:v>47063.29</c:v>
                </c:pt>
              </c:numCache>
            </c:numRef>
          </c:val>
        </c:ser>
        <c:ser>
          <c:idx val="4"/>
          <c:order val="4"/>
          <c:tx>
            <c:strRef>
              <c:f>'по мун.программам'!$A$9</c:f>
              <c:strCache>
                <c:ptCount val="1"/>
                <c:pt idx="0">
                  <c:v>«Обеспечение жизнедеятельности территории»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мун.программам'!$D$9</c:f>
              <c:numCache>
                <c:formatCode>#,##0.00</c:formatCode>
                <c:ptCount val="1"/>
                <c:pt idx="0">
                  <c:v>20345.419999999998</c:v>
                </c:pt>
              </c:numCache>
            </c:numRef>
          </c:val>
        </c:ser>
        <c:ser>
          <c:idx val="5"/>
          <c:order val="5"/>
          <c:tx>
            <c:strRef>
              <c:f>'по мун.программам'!$A$10</c:f>
              <c:strCache>
                <c:ptCount val="1"/>
                <c:pt idx="0">
                  <c:v>«Благоустройство территории муниципального образования город Минусинск"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мун.программам'!$D$10</c:f>
              <c:numCache>
                <c:formatCode>#,##0.00</c:formatCode>
                <c:ptCount val="1"/>
                <c:pt idx="0">
                  <c:v>16818.54</c:v>
                </c:pt>
              </c:numCache>
            </c:numRef>
          </c:val>
        </c:ser>
        <c:ser>
          <c:idx val="6"/>
          <c:order val="6"/>
          <c:tx>
            <c:strRef>
              <c:f>'по мун.программам'!$A$11</c:f>
              <c:strCache>
                <c:ptCount val="1"/>
                <c:pt idx="0">
                  <c:v>«Молодежь Минусинска» 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мун.программам'!$D$11</c:f>
              <c:numCache>
                <c:formatCode>#,##0.00</c:formatCode>
                <c:ptCount val="1"/>
                <c:pt idx="0">
                  <c:v>13566.51</c:v>
                </c:pt>
              </c:numCache>
            </c:numRef>
          </c:val>
        </c:ser>
        <c:ser>
          <c:idx val="7"/>
          <c:order val="7"/>
          <c:tx>
            <c:strRef>
              <c:f>'по мун.программам'!$A$12</c:f>
              <c:strCache>
                <c:ptCount val="1"/>
                <c:pt idx="0">
                  <c:v>«Физическая культура и спорт в муниципальном образовании город Минусинск»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мун.программам'!$D$12</c:f>
              <c:numCache>
                <c:formatCode>#,##0.00</c:formatCode>
                <c:ptCount val="1"/>
                <c:pt idx="0">
                  <c:v>45737.48</c:v>
                </c:pt>
              </c:numCache>
            </c:numRef>
          </c:val>
        </c:ser>
        <c:ser>
          <c:idx val="8"/>
          <c:order val="8"/>
          <c:tx>
            <c:strRef>
              <c:f>'по мун.программам'!$A$13</c:f>
              <c:strCache>
                <c:ptCount val="1"/>
                <c:pt idx="0">
                  <c:v>«Управление муниципальными финансами»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мун.программам'!$D$13</c:f>
              <c:numCache>
                <c:formatCode>#,##0.00</c:formatCode>
                <c:ptCount val="1"/>
                <c:pt idx="0">
                  <c:v>32520.19</c:v>
                </c:pt>
              </c:numCache>
            </c:numRef>
          </c:val>
        </c:ser>
        <c:ser>
          <c:idx val="9"/>
          <c:order val="9"/>
          <c:tx>
            <c:strRef>
              <c:f>'по мун.программам'!$A$14</c:f>
              <c:strCache>
                <c:ptCount val="1"/>
                <c:pt idx="0">
                  <c:v> «Эффективное управление муниципальным имуществом города Минусинска»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мун.программам'!$D$14</c:f>
              <c:numCache>
                <c:formatCode>#,##0.00</c:formatCode>
                <c:ptCount val="1"/>
                <c:pt idx="0">
                  <c:v>24722.23</c:v>
                </c:pt>
              </c:numCache>
            </c:numRef>
          </c:val>
        </c:ser>
        <c:ser>
          <c:idx val="10"/>
          <c:order val="10"/>
          <c:tx>
            <c:strRef>
              <c:f>'по мун.программам'!$A$15</c:f>
              <c:strCache>
                <c:ptCount val="1"/>
                <c:pt idx="0">
                  <c:v>«Социально-экономическая поддержка интересов населения города Минусинска» 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мун.программам'!$D$15</c:f>
              <c:numCache>
                <c:formatCode>#,##0.00</c:formatCode>
                <c:ptCount val="1"/>
                <c:pt idx="0">
                  <c:v>1300</c:v>
                </c:pt>
              </c:numCache>
            </c:numRef>
          </c:val>
        </c:ser>
        <c:ser>
          <c:idx val="11"/>
          <c:order val="11"/>
          <c:tx>
            <c:strRef>
              <c:f>'по мун.программам'!$A$16</c:f>
              <c:strCache>
                <c:ptCount val="1"/>
                <c:pt idx="0">
                  <c:v>«Информационное общество муниципального образования город Минусинск»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мун.программам'!$D$16</c:f>
              <c:numCache>
                <c:formatCode>#,##0.00</c:formatCode>
                <c:ptCount val="1"/>
                <c:pt idx="0">
                  <c:v>152.75</c:v>
                </c:pt>
              </c:numCache>
            </c:numRef>
          </c:val>
        </c:ser>
        <c:ser>
          <c:idx val="12"/>
          <c:order val="12"/>
          <c:tx>
            <c:strRef>
              <c:f>'по мун.программам'!$A$17</c:f>
              <c:strCache>
                <c:ptCount val="1"/>
                <c:pt idx="0">
                  <c:v> «Развитие образования города Минусинска»</c:v>
                </c:pt>
              </c:strCache>
            </c:strRef>
          </c:tx>
          <c:dPt>
            <c:idx val="0"/>
            <c:spPr/>
          </c:dPt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мун.программам'!$D$17</c:f>
              <c:numCache>
                <c:formatCode>#,##0.00</c:formatCode>
                <c:ptCount val="1"/>
                <c:pt idx="0">
                  <c:v>1023163.31</c:v>
                </c:pt>
              </c:numCache>
            </c:numRef>
          </c:val>
        </c:ser>
        <c:ser>
          <c:idx val="13"/>
          <c:order val="13"/>
          <c:tx>
            <c:strRef>
              <c:f>'по мун.программам'!$A$18</c:f>
              <c:strCache>
                <c:ptCount val="1"/>
                <c:pt idx="0">
                  <c:v>«Управление земельно-имущественными отношениями на территории города Минусинска»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мун.программам'!$D$18</c:f>
              <c:numCache>
                <c:formatCode>#,##0.00</c:formatCode>
                <c:ptCount val="1"/>
                <c:pt idx="0">
                  <c:v>10178.209999999999</c:v>
                </c:pt>
              </c:numCache>
            </c:numRef>
          </c:val>
        </c:ser>
        <c:ser>
          <c:idx val="14"/>
          <c:order val="14"/>
          <c:tx>
            <c:strRef>
              <c:f>'по мун.программам'!$A$19</c:f>
              <c:strCache>
                <c:ptCount val="1"/>
                <c:pt idx="0">
                  <c:v>«Обеспечение доступным и комфортным жильем жителей города Минусинска»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мун.программам'!$D$19</c:f>
              <c:numCache>
                <c:formatCode>#,##0.00</c:formatCode>
                <c:ptCount val="1"/>
                <c:pt idx="0">
                  <c:v>4742.83</c:v>
                </c:pt>
              </c:numCache>
            </c:numRef>
          </c:val>
        </c:ser>
        <c:ser>
          <c:idx val="15"/>
          <c:order val="15"/>
          <c:tx>
            <c:strRef>
              <c:f>'по мун.программам'!$A$20</c:f>
              <c:strCache>
                <c:ptCount val="1"/>
                <c:pt idx="0">
                  <c:v>«Развитие архивного дела в городе Минусинске»</c:v>
                </c:pt>
              </c:strCache>
            </c:strRef>
          </c:tx>
          <c:cat>
            <c:strRef>
              <c:f>'по мун.программам'!$D$4</c:f>
              <c:strCache>
                <c:ptCount val="1"/>
                <c:pt idx="0">
                  <c:v>2016 год</c:v>
                </c:pt>
              </c:strCache>
            </c:strRef>
          </c:cat>
          <c:val>
            <c:numRef>
              <c:f>'по мун.программам'!$D$20</c:f>
              <c:numCache>
                <c:formatCode>#,##0.00</c:formatCode>
                <c:ptCount val="1"/>
                <c:pt idx="0">
                  <c:v>4556.88</c:v>
                </c:pt>
              </c:numCache>
            </c:numRef>
          </c:val>
        </c:ser>
        <c:shape val="box"/>
        <c:axId val="66070784"/>
        <c:axId val="66093056"/>
        <c:axId val="0"/>
      </c:bar3DChart>
      <c:catAx>
        <c:axId val="66070784"/>
        <c:scaling>
          <c:orientation val="minMax"/>
        </c:scaling>
        <c:axPos val="b"/>
        <c:tickLblPos val="nextTo"/>
        <c:crossAx val="66093056"/>
        <c:crosses val="autoZero"/>
        <c:auto val="1"/>
        <c:lblAlgn val="ctr"/>
        <c:lblOffset val="100"/>
      </c:catAx>
      <c:valAx>
        <c:axId val="66093056"/>
        <c:scaling>
          <c:orientation val="minMax"/>
        </c:scaling>
        <c:axPos val="l"/>
        <c:majorGridlines/>
        <c:numFmt formatCode="#,##0.00" sourceLinked="1"/>
        <c:tickLblPos val="nextTo"/>
        <c:crossAx val="660707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1603480115644229"/>
          <c:y val="1.0081910439532047E-2"/>
          <c:w val="0.47777484598044673"/>
          <c:h val="0.94132400627164492"/>
        </c:manualLayout>
      </c:layout>
      <c:txPr>
        <a:bodyPr/>
        <a:lstStyle/>
        <a:p>
          <a:pPr>
            <a:defRPr sz="1200"/>
          </a:pPr>
          <a:endParaRPr lang="ru-RU"/>
        </a:p>
      </c:txPr>
    </c:legend>
    <c:plotVisOnly val="1"/>
  </c:chart>
  <c:spPr>
    <a:solidFill>
      <a:schemeClr val="bg1"/>
    </a:solidFill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581024</xdr:colOff>
      <xdr:row>2</xdr:row>
      <xdr:rowOff>136525</xdr:rowOff>
    </xdr:from>
    <xdr:to>
      <xdr:col>30</xdr:col>
      <xdr:colOff>139700</xdr:colOff>
      <xdr:row>14</xdr:row>
      <xdr:rowOff>101600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2:L70"/>
  <sheetViews>
    <sheetView tabSelected="1" zoomScale="75" zoomScaleNormal="75" workbookViewId="0">
      <selection activeCell="T15" sqref="T15"/>
    </sheetView>
  </sheetViews>
  <sheetFormatPr defaultRowHeight="15"/>
  <cols>
    <col min="1" max="1" width="36.28515625" customWidth="1"/>
    <col min="2" max="2" width="17" customWidth="1"/>
    <col min="3" max="3" width="14.7109375" customWidth="1"/>
    <col min="4" max="4" width="14.42578125" customWidth="1"/>
    <col min="5" max="6" width="15.5703125" customWidth="1"/>
    <col min="7" max="7" width="15.42578125" customWidth="1"/>
    <col min="11" max="11" width="15.42578125" customWidth="1"/>
  </cols>
  <sheetData>
    <row r="2" spans="1:12" ht="18.75">
      <c r="A2" s="1" t="s">
        <v>23</v>
      </c>
    </row>
    <row r="4" spans="1:12" ht="31.5">
      <c r="A4" s="2" t="s">
        <v>2</v>
      </c>
      <c r="B4" s="2" t="s">
        <v>19</v>
      </c>
      <c r="C4" s="2" t="s">
        <v>24</v>
      </c>
      <c r="D4" s="13" t="s">
        <v>1</v>
      </c>
      <c r="E4" s="13" t="s">
        <v>0</v>
      </c>
      <c r="F4" s="13" t="s">
        <v>22</v>
      </c>
      <c r="G4" s="2" t="s">
        <v>3</v>
      </c>
    </row>
    <row r="5" spans="1:12" ht="63.75" customHeight="1">
      <c r="A5" s="8" t="s">
        <v>21</v>
      </c>
      <c r="B5" s="7">
        <v>389439.7</v>
      </c>
      <c r="C5" s="7">
        <f>464.3+73940.8</f>
        <v>74405.100000000006</v>
      </c>
      <c r="D5" s="7">
        <v>74911.100000000006</v>
      </c>
      <c r="E5" s="7">
        <v>74911.100000000006</v>
      </c>
      <c r="F5" s="7">
        <v>74911.100000000006</v>
      </c>
      <c r="G5" s="7">
        <f>SUM(B5:F5)</f>
        <v>688578.1</v>
      </c>
    </row>
    <row r="6" spans="1:12" ht="39" customHeight="1">
      <c r="A6" s="8" t="s">
        <v>5</v>
      </c>
      <c r="B6" s="7">
        <v>137618.54</v>
      </c>
      <c r="C6" s="7">
        <f>144732+50763.94</f>
        <v>195495.94</v>
      </c>
      <c r="D6" s="7">
        <v>239191.95</v>
      </c>
      <c r="E6" s="7">
        <v>124131.8</v>
      </c>
      <c r="F6" s="7">
        <v>124123.4</v>
      </c>
      <c r="G6" s="7">
        <f t="shared" ref="G6:G20" si="0">SUM(B6:F6)</f>
        <v>820561.63</v>
      </c>
      <c r="J6" s="9"/>
      <c r="K6" s="9"/>
      <c r="L6" s="9"/>
    </row>
    <row r="7" spans="1:12" ht="94.5" customHeight="1">
      <c r="A7" s="8" t="s">
        <v>6</v>
      </c>
      <c r="B7" s="7">
        <v>43212.68</v>
      </c>
      <c r="C7" s="7">
        <v>59717.29</v>
      </c>
      <c r="D7" s="7">
        <v>58230.78</v>
      </c>
      <c r="E7" s="7">
        <v>57555.4</v>
      </c>
      <c r="F7" s="7">
        <v>53539</v>
      </c>
      <c r="G7" s="7">
        <f t="shared" si="0"/>
        <v>272255.15000000002</v>
      </c>
      <c r="J7" s="9"/>
      <c r="K7" s="10"/>
      <c r="L7" s="9"/>
    </row>
    <row r="8" spans="1:12" ht="71.25" customHeight="1">
      <c r="A8" s="3" t="s">
        <v>7</v>
      </c>
      <c r="B8" s="4">
        <v>63860.5</v>
      </c>
      <c r="C8" s="7">
        <v>65904.73</v>
      </c>
      <c r="D8" s="4">
        <v>47063.29</v>
      </c>
      <c r="E8" s="4">
        <v>39429.480000000003</v>
      </c>
      <c r="F8" s="4">
        <v>37566.68</v>
      </c>
      <c r="G8" s="7">
        <f t="shared" si="0"/>
        <v>253824.68</v>
      </c>
      <c r="J8" s="9"/>
      <c r="K8" s="11"/>
      <c r="L8" s="9"/>
    </row>
    <row r="9" spans="1:12" ht="48.75" customHeight="1">
      <c r="A9" s="3" t="s">
        <v>8</v>
      </c>
      <c r="B9" s="4">
        <v>17340.95</v>
      </c>
      <c r="C9" s="7">
        <f>380.54+18338.33</f>
        <v>18718.870000000003</v>
      </c>
      <c r="D9" s="4">
        <v>20345.419999999998</v>
      </c>
      <c r="E9" s="4">
        <v>20345.419999999998</v>
      </c>
      <c r="F9" s="4">
        <v>20345.419999999998</v>
      </c>
      <c r="G9" s="7">
        <f t="shared" si="0"/>
        <v>97096.08</v>
      </c>
      <c r="J9" s="9"/>
      <c r="K9" s="10"/>
      <c r="L9" s="9"/>
    </row>
    <row r="10" spans="1:12" ht="54.75" customHeight="1">
      <c r="A10" s="3" t="s">
        <v>20</v>
      </c>
      <c r="B10" s="7">
        <v>11189.6</v>
      </c>
      <c r="C10" s="7">
        <f>8740.91+865.79</f>
        <v>9606.7000000000007</v>
      </c>
      <c r="D10" s="7">
        <v>16818.54</v>
      </c>
      <c r="E10" s="7">
        <v>12840.6</v>
      </c>
      <c r="F10" s="7">
        <v>4318.54</v>
      </c>
      <c r="G10" s="7">
        <f t="shared" si="0"/>
        <v>54773.98</v>
      </c>
      <c r="J10" s="9"/>
      <c r="K10" s="11"/>
      <c r="L10" s="9"/>
    </row>
    <row r="11" spans="1:12" ht="15.75">
      <c r="A11" s="3" t="s">
        <v>9</v>
      </c>
      <c r="B11" s="7">
        <v>18435.54</v>
      </c>
      <c r="C11" s="7">
        <f>13083.86+5227.2</f>
        <v>18311.060000000001</v>
      </c>
      <c r="D11" s="7">
        <v>13566.51</v>
      </c>
      <c r="E11" s="7">
        <v>12964.51</v>
      </c>
      <c r="F11" s="7">
        <v>12279.07</v>
      </c>
      <c r="G11" s="7">
        <f t="shared" si="0"/>
        <v>75556.69</v>
      </c>
      <c r="J11" s="9"/>
      <c r="K11" s="10"/>
      <c r="L11" s="9"/>
    </row>
    <row r="12" spans="1:12" ht="47.25">
      <c r="A12" s="3" t="s">
        <v>10</v>
      </c>
      <c r="B12" s="7">
        <v>47837.63</v>
      </c>
      <c r="C12" s="7">
        <v>53709.06</v>
      </c>
      <c r="D12" s="7">
        <v>45737.48</v>
      </c>
      <c r="E12" s="7">
        <v>45137.49</v>
      </c>
      <c r="F12" s="7">
        <v>45137.49</v>
      </c>
      <c r="G12" s="7">
        <f t="shared" si="0"/>
        <v>237559.15</v>
      </c>
      <c r="J12" s="9"/>
      <c r="K12" s="11"/>
      <c r="L12" s="9"/>
    </row>
    <row r="13" spans="1:12" ht="31.5">
      <c r="A13" s="3" t="s">
        <v>11</v>
      </c>
      <c r="B13" s="7">
        <v>8871.33</v>
      </c>
      <c r="C13" s="7">
        <v>8714.5400000000009</v>
      </c>
      <c r="D13" s="7">
        <v>32520.19</v>
      </c>
      <c r="E13" s="7">
        <v>28598.799999999999</v>
      </c>
      <c r="F13" s="7">
        <v>28598.799999999999</v>
      </c>
      <c r="G13" s="7">
        <f t="shared" si="0"/>
        <v>107303.66</v>
      </c>
      <c r="J13" s="9"/>
      <c r="K13" s="12"/>
      <c r="L13" s="9"/>
    </row>
    <row r="14" spans="1:12" ht="47.25">
      <c r="A14" s="3" t="s">
        <v>12</v>
      </c>
      <c r="B14" s="4">
        <v>53867.62</v>
      </c>
      <c r="C14" s="7">
        <f>37201.75+37.64</f>
        <v>37239.39</v>
      </c>
      <c r="D14" s="4">
        <v>24722.23</v>
      </c>
      <c r="E14" s="4">
        <v>24714.23</v>
      </c>
      <c r="F14" s="4">
        <v>24714.23</v>
      </c>
      <c r="G14" s="7">
        <f t="shared" si="0"/>
        <v>165257.70000000001</v>
      </c>
      <c r="J14" s="9"/>
      <c r="K14" s="10"/>
      <c r="L14" s="9"/>
    </row>
    <row r="15" spans="1:12" ht="47.25">
      <c r="A15" s="3" t="s">
        <v>13</v>
      </c>
      <c r="B15" s="4">
        <v>6035.53</v>
      </c>
      <c r="C15" s="7">
        <f>13141.59+689.19</f>
        <v>13830.78</v>
      </c>
      <c r="D15" s="4">
        <v>1300</v>
      </c>
      <c r="E15" s="4">
        <v>1300</v>
      </c>
      <c r="F15" s="4">
        <v>1300</v>
      </c>
      <c r="G15" s="7">
        <f t="shared" si="0"/>
        <v>23766.31</v>
      </c>
      <c r="J15" s="9"/>
      <c r="K15" s="11"/>
      <c r="L15" s="9"/>
    </row>
    <row r="16" spans="1:12" ht="47.25">
      <c r="A16" s="3" t="s">
        <v>14</v>
      </c>
      <c r="B16" s="4">
        <v>374.68</v>
      </c>
      <c r="C16" s="7">
        <f>798.96+72.91+136.04</f>
        <v>1007.91</v>
      </c>
      <c r="D16" s="4">
        <v>152.75</v>
      </c>
      <c r="E16" s="4">
        <v>0</v>
      </c>
      <c r="F16" s="4">
        <v>0</v>
      </c>
      <c r="G16" s="7">
        <f t="shared" si="0"/>
        <v>1535.34</v>
      </c>
      <c r="J16" s="9"/>
      <c r="K16" s="10"/>
      <c r="L16" s="9"/>
    </row>
    <row r="17" spans="1:12" ht="31.5">
      <c r="A17" s="3" t="s">
        <v>15</v>
      </c>
      <c r="B17" s="4">
        <v>1046111.73</v>
      </c>
      <c r="C17" s="7">
        <f>186.14+1003754.99</f>
        <v>1003941.13</v>
      </c>
      <c r="D17" s="4">
        <v>1023163.31</v>
      </c>
      <c r="E17" s="4">
        <v>1018934.65</v>
      </c>
      <c r="F17" s="4">
        <v>1018934.65</v>
      </c>
      <c r="G17" s="7">
        <f t="shared" si="0"/>
        <v>5111085.47</v>
      </c>
      <c r="J17" s="9"/>
      <c r="K17" s="12"/>
      <c r="L17" s="9"/>
    </row>
    <row r="18" spans="1:12" ht="47.25">
      <c r="A18" s="3" t="s">
        <v>16</v>
      </c>
      <c r="B18" s="4">
        <v>9244.58</v>
      </c>
      <c r="C18" s="7">
        <v>9602.64</v>
      </c>
      <c r="D18" s="4">
        <v>10178.209999999999</v>
      </c>
      <c r="E18" s="4">
        <v>10093.209999999999</v>
      </c>
      <c r="F18" s="4">
        <v>10093.209999999999</v>
      </c>
      <c r="G18" s="7">
        <f t="shared" si="0"/>
        <v>49211.85</v>
      </c>
      <c r="J18" s="9"/>
      <c r="K18" s="12"/>
      <c r="L18" s="9"/>
    </row>
    <row r="19" spans="1:12" ht="47.25">
      <c r="A19" s="3" t="s">
        <v>17</v>
      </c>
      <c r="B19" s="4">
        <v>14902.46</v>
      </c>
      <c r="C19" s="7">
        <f>226641.14</f>
        <v>226641.14</v>
      </c>
      <c r="D19" s="4">
        <v>4742.83</v>
      </c>
      <c r="E19" s="4">
        <v>0</v>
      </c>
      <c r="F19" s="4">
        <v>0</v>
      </c>
      <c r="G19" s="7">
        <f t="shared" si="0"/>
        <v>246286.43</v>
      </c>
      <c r="J19" s="9"/>
      <c r="K19" s="12"/>
      <c r="L19" s="9"/>
    </row>
    <row r="20" spans="1:12" ht="31.5">
      <c r="A20" s="3" t="s">
        <v>18</v>
      </c>
      <c r="B20" s="4">
        <v>4698.13</v>
      </c>
      <c r="C20" s="7">
        <v>4555.68</v>
      </c>
      <c r="D20" s="4">
        <v>4556.88</v>
      </c>
      <c r="E20" s="4">
        <v>4556.88</v>
      </c>
      <c r="F20" s="4">
        <v>4556.88</v>
      </c>
      <c r="G20" s="7">
        <f t="shared" si="0"/>
        <v>22924.450000000004</v>
      </c>
      <c r="J20" s="9"/>
      <c r="K20" s="10"/>
      <c r="L20" s="9"/>
    </row>
    <row r="21" spans="1:12" ht="15.75">
      <c r="A21" s="5" t="s">
        <v>4</v>
      </c>
      <c r="B21" s="6">
        <f>SUM(B5:B20)</f>
        <v>1873041.2</v>
      </c>
      <c r="C21" s="6">
        <f>SUM(C5:C20)</f>
        <v>1801401.9599999997</v>
      </c>
      <c r="D21" s="6">
        <f>SUM(D5:D20)</f>
        <v>1617201.47</v>
      </c>
      <c r="E21" s="6">
        <f>SUM(E5:E20)</f>
        <v>1475513.5699999998</v>
      </c>
      <c r="F21" s="6">
        <f>SUM(F5:F20)</f>
        <v>1460418.4699999997</v>
      </c>
      <c r="G21" s="6">
        <f>SUM(G5:G20)</f>
        <v>8227576.669999999</v>
      </c>
      <c r="J21" s="9"/>
      <c r="K21" s="11"/>
      <c r="L21" s="9"/>
    </row>
    <row r="22" spans="1:12" ht="15.75">
      <c r="D22" s="15"/>
      <c r="E22" s="10"/>
      <c r="F22" s="10"/>
      <c r="G22" s="15"/>
      <c r="J22" s="9"/>
      <c r="K22" s="10"/>
      <c r="L22" s="9"/>
    </row>
    <row r="23" spans="1:12" ht="15.75">
      <c r="E23" s="14"/>
      <c r="F23" s="14"/>
      <c r="J23" s="9"/>
      <c r="K23" s="11"/>
      <c r="L23" s="9"/>
    </row>
    <row r="24" spans="1:12" ht="15.75">
      <c r="J24" s="9"/>
      <c r="K24" s="10"/>
      <c r="L24" s="9"/>
    </row>
    <row r="25" spans="1:12" ht="15.75">
      <c r="J25" s="9"/>
      <c r="K25" s="12"/>
      <c r="L25" s="9"/>
    </row>
    <row r="26" spans="1:12" ht="15.75">
      <c r="J26" s="9"/>
      <c r="K26" s="12"/>
      <c r="L26" s="9"/>
    </row>
    <row r="27" spans="1:12" ht="15.75">
      <c r="J27" s="9"/>
      <c r="K27" s="12"/>
      <c r="L27" s="9"/>
    </row>
    <row r="28" spans="1:12" ht="15.75">
      <c r="J28" s="9"/>
      <c r="K28" s="10"/>
      <c r="L28" s="9"/>
    </row>
    <row r="29" spans="1:12" ht="15.75">
      <c r="J29" s="9"/>
      <c r="K29" s="11"/>
      <c r="L29" s="9"/>
    </row>
    <row r="30" spans="1:12" ht="15.75">
      <c r="J30" s="9"/>
      <c r="K30" s="11"/>
      <c r="L30" s="9"/>
    </row>
    <row r="31" spans="1:12" ht="15.75">
      <c r="J31" s="9"/>
      <c r="K31" s="10"/>
      <c r="L31" s="9"/>
    </row>
    <row r="32" spans="1:12" ht="15.75">
      <c r="J32" s="9"/>
      <c r="K32" s="11"/>
      <c r="L32" s="9"/>
    </row>
    <row r="33" spans="10:12" ht="15.75">
      <c r="J33" s="9"/>
      <c r="K33" s="10"/>
      <c r="L33" s="9"/>
    </row>
    <row r="34" spans="10:12" ht="15.75">
      <c r="J34" s="9"/>
      <c r="K34" s="11"/>
      <c r="L34" s="9"/>
    </row>
    <row r="35" spans="10:12" ht="15.75">
      <c r="J35" s="9"/>
      <c r="K35" s="11"/>
      <c r="L35" s="9"/>
    </row>
    <row r="36" spans="10:12" ht="15.75">
      <c r="J36" s="9"/>
      <c r="K36" s="10"/>
      <c r="L36" s="9"/>
    </row>
    <row r="37" spans="10:12" ht="15.75">
      <c r="J37" s="9"/>
      <c r="K37" s="11"/>
      <c r="L37" s="9"/>
    </row>
    <row r="38" spans="10:12" ht="15.75">
      <c r="J38" s="9"/>
      <c r="K38" s="10"/>
      <c r="L38" s="9"/>
    </row>
    <row r="39" spans="10:12" ht="15.75">
      <c r="J39" s="9"/>
      <c r="K39" s="11"/>
      <c r="L39" s="9"/>
    </row>
    <row r="40" spans="10:12" ht="15.75">
      <c r="J40" s="9"/>
      <c r="K40" s="10"/>
      <c r="L40" s="9"/>
    </row>
    <row r="41" spans="10:12">
      <c r="J41" s="9"/>
      <c r="K41" s="9"/>
      <c r="L41" s="9"/>
    </row>
    <row r="42" spans="10:12">
      <c r="J42" s="9"/>
      <c r="K42" s="9"/>
      <c r="L42" s="9"/>
    </row>
    <row r="43" spans="10:12">
      <c r="J43" s="9"/>
      <c r="K43" s="9"/>
      <c r="L43" s="9"/>
    </row>
    <row r="44" spans="10:12">
      <c r="J44" s="9"/>
      <c r="K44" s="9"/>
      <c r="L44" s="9"/>
    </row>
    <row r="45" spans="10:12">
      <c r="J45" s="9"/>
      <c r="K45" s="9"/>
      <c r="L45" s="9"/>
    </row>
    <row r="46" spans="10:12">
      <c r="J46" s="9"/>
      <c r="K46" s="9"/>
      <c r="L46" s="9"/>
    </row>
    <row r="47" spans="10:12">
      <c r="J47" s="9"/>
      <c r="K47" s="9"/>
      <c r="L47" s="9"/>
    </row>
    <row r="48" spans="10:12">
      <c r="J48" s="9"/>
      <c r="K48" s="9"/>
      <c r="L48" s="9"/>
    </row>
    <row r="49" spans="10:12">
      <c r="J49" s="9"/>
      <c r="K49" s="9"/>
      <c r="L49" s="9"/>
    </row>
    <row r="50" spans="10:12">
      <c r="J50" s="9"/>
      <c r="K50" s="9"/>
      <c r="L50" s="9"/>
    </row>
    <row r="51" spans="10:12">
      <c r="J51" s="9"/>
      <c r="K51" s="9"/>
      <c r="L51" s="9"/>
    </row>
    <row r="52" spans="10:12">
      <c r="J52" s="9"/>
      <c r="K52" s="9"/>
      <c r="L52" s="9"/>
    </row>
    <row r="53" spans="10:12">
      <c r="J53" s="9"/>
      <c r="K53" s="9"/>
      <c r="L53" s="9"/>
    </row>
    <row r="54" spans="10:12">
      <c r="J54" s="9"/>
      <c r="K54" s="9"/>
      <c r="L54" s="9"/>
    </row>
    <row r="55" spans="10:12">
      <c r="J55" s="9"/>
      <c r="K55" s="9"/>
      <c r="L55" s="9"/>
    </row>
    <row r="56" spans="10:12">
      <c r="J56" s="9"/>
      <c r="K56" s="9"/>
      <c r="L56" s="9"/>
    </row>
    <row r="57" spans="10:12">
      <c r="J57" s="9"/>
      <c r="K57" s="9"/>
      <c r="L57" s="9"/>
    </row>
    <row r="58" spans="10:12">
      <c r="J58" s="9"/>
      <c r="K58" s="9"/>
      <c r="L58" s="9"/>
    </row>
    <row r="59" spans="10:12">
      <c r="J59" s="9"/>
      <c r="K59" s="9"/>
      <c r="L59" s="9"/>
    </row>
    <row r="60" spans="10:12">
      <c r="J60" s="9"/>
      <c r="K60" s="9"/>
      <c r="L60" s="9"/>
    </row>
    <row r="61" spans="10:12">
      <c r="J61" s="9"/>
      <c r="K61" s="9"/>
      <c r="L61" s="9"/>
    </row>
    <row r="62" spans="10:12">
      <c r="J62" s="9"/>
      <c r="K62" s="9"/>
      <c r="L62" s="9"/>
    </row>
    <row r="63" spans="10:12">
      <c r="J63" s="9"/>
      <c r="K63" s="9"/>
      <c r="L63" s="9"/>
    </row>
    <row r="64" spans="10:12">
      <c r="J64" s="9"/>
      <c r="K64" s="9"/>
      <c r="L64" s="9"/>
    </row>
    <row r="65" spans="10:12">
      <c r="J65" s="9"/>
      <c r="K65" s="9"/>
      <c r="L65" s="9"/>
    </row>
    <row r="66" spans="10:12">
      <c r="J66" s="9"/>
      <c r="K66" s="9"/>
      <c r="L66" s="9"/>
    </row>
    <row r="67" spans="10:12">
      <c r="J67" s="9"/>
      <c r="K67" s="9"/>
      <c r="L67" s="9"/>
    </row>
    <row r="68" spans="10:12">
      <c r="J68" s="9"/>
      <c r="K68" s="9"/>
      <c r="L68" s="9"/>
    </row>
    <row r="69" spans="10:12">
      <c r="J69" s="9"/>
      <c r="K69" s="9"/>
      <c r="L69" s="9"/>
    </row>
    <row r="70" spans="10:12">
      <c r="J70" s="9"/>
      <c r="K70" s="9"/>
      <c r="L70" s="9"/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мун.программам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2016-06-16T07:38:45Z</dcterms:modified>
</cp:coreProperties>
</file>