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E52" i="1"/>
  <c r="G58"/>
  <c r="C60"/>
  <c r="C59"/>
  <c r="C5"/>
  <c r="G45"/>
  <c r="D45"/>
  <c r="E45"/>
  <c r="F45"/>
  <c r="G41"/>
  <c r="D60"/>
  <c r="E60"/>
  <c r="F60"/>
  <c r="C62" l="1"/>
  <c r="D59"/>
  <c r="E59"/>
  <c r="F59"/>
  <c r="G52" l="1"/>
  <c r="F52"/>
  <c r="D52"/>
  <c r="G59"/>
  <c r="D36"/>
  <c r="D25"/>
  <c r="G25" l="1"/>
  <c r="D41"/>
  <c r="F41"/>
  <c r="E41"/>
  <c r="F61"/>
  <c r="E61"/>
  <c r="G28" l="1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E54" s="1"/>
  <c r="F25"/>
  <c r="D28"/>
  <c r="D54" s="1"/>
  <c r="F5"/>
  <c r="E5"/>
  <c r="D5"/>
  <c r="G36"/>
  <c r="G60" s="1"/>
  <c r="G62" s="1"/>
  <c r="G5"/>
  <c r="G54" l="1"/>
  <c r="F54"/>
</calcChain>
</file>

<file path=xl/sharedStrings.xml><?xml version="1.0" encoding="utf-8"?>
<sst xmlns="http://schemas.openxmlformats.org/spreadsheetml/2006/main" count="75" uniqueCount="45">
  <si>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</si>
  <si>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</si>
  <si>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</si>
  <si>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</si>
  <si>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</si>
  <si>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</si>
  <si>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</si>
  <si>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</si>
  <si>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</si>
  <si>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</si>
  <si>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</si>
  <si>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</si>
  <si>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</si>
  <si>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</si>
  <si>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</si>
  <si>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</si>
  <si>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</si>
  <si>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</si>
  <si>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</si>
  <si>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</si>
  <si>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</si>
  <si>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</si>
  <si>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</si>
  <si>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</si>
  <si>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</si>
  <si>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</si>
  <si>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</si>
  <si>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</si>
  <si>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</si>
  <si>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</si>
  <si>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</si>
  <si>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</si>
  <si>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</si>
  <si>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</si>
  <si>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</si>
  <si>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</si>
  <si>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</si>
  <si>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</si>
  <si>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</si>
  <si>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</si>
  <si>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</si>
  <si>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</si>
  <si>
    <t>Факт 2023 год</t>
  </si>
  <si>
    <t>План 2026 год</t>
  </si>
  <si>
    <t>Исполнение на 01.04.2024 года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</si>
</sst>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01.04.2024 года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5"/>
                <c:pt idx="0">
                  <c:v>130360373.99000001</c:v>
                </c:pt>
                <c:pt idx="1">
                  <c:v>153110167.73999998</c:v>
                </c:pt>
                <c:pt idx="2">
                  <c:v>94609476.560000002</c:v>
                </c:pt>
                <c:pt idx="3">
                  <c:v>94994917.200000003</c:v>
                </c:pt>
                <c:pt idx="4">
                  <c:v>20311881.259999998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01.04.2024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5"/>
                <c:pt idx="0">
                  <c:v>4251844662.1100001</c:v>
                </c:pt>
                <c:pt idx="1">
                  <c:v>3277976880.0700002</c:v>
                </c:pt>
                <c:pt idx="2">
                  <c:v>2610027885.8299999</c:v>
                </c:pt>
                <c:pt idx="3">
                  <c:v>2607978508.3699999</c:v>
                </c:pt>
                <c:pt idx="4">
                  <c:v>579239359.41000009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01.04.2024 года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5"/>
                <c:pt idx="0">
                  <c:v>4382205036.1000004</c:v>
                </c:pt>
                <c:pt idx="1">
                  <c:v>3431087047.8099999</c:v>
                </c:pt>
                <c:pt idx="2">
                  <c:v>2736237362.3899999</c:v>
                </c:pt>
                <c:pt idx="3">
                  <c:v>2768573425.5699997</c:v>
                </c:pt>
                <c:pt idx="4">
                  <c:v>599551240.67000008</c:v>
                </c:pt>
              </c:numCache>
            </c:numRef>
          </c:val>
        </c:ser>
        <c:shape val="cylinder"/>
        <c:axId val="166464512"/>
        <c:axId val="166490880"/>
        <c:axId val="0"/>
      </c:bar3DChart>
      <c:catAx>
        <c:axId val="166464512"/>
        <c:scaling>
          <c:orientation val="minMax"/>
        </c:scaling>
        <c:axPos val="b"/>
        <c:majorTickMark val="none"/>
        <c:tickLblPos val="nextTo"/>
        <c:crossAx val="166490880"/>
        <c:crosses val="autoZero"/>
        <c:auto val="1"/>
        <c:lblAlgn val="ctr"/>
        <c:lblOffset val="100"/>
      </c:catAx>
      <c:valAx>
        <c:axId val="166490880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664645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2</xdr:row>
      <xdr:rowOff>19049</xdr:rowOff>
    </xdr:from>
    <xdr:to>
      <xdr:col>20</xdr:col>
      <xdr:colOff>104775</xdr:colOff>
      <xdr:row>19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pageSetUpPr fitToPage="1"/>
  </sheetPr>
  <dimension ref="A1:I64"/>
  <sheetViews>
    <sheetView showGridLines="0" tabSelected="1" view="pageBreakPreview" zoomScaleNormal="100" zoomScaleSheetLayoutView="100" workbookViewId="0">
      <selection activeCell="D21" sqref="D21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2"/>
      <c r="B1" s="32"/>
      <c r="C1" s="32"/>
      <c r="D1" s="32"/>
      <c r="E1" s="32"/>
      <c r="F1" s="3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42</v>
      </c>
      <c r="D3" s="4" t="s">
        <v>39</v>
      </c>
      <c r="E3" s="4" t="s">
        <v>40</v>
      </c>
      <c r="F3" s="4" t="s">
        <v>43</v>
      </c>
      <c r="G3" s="4" t="s">
        <v>44</v>
      </c>
    </row>
    <row r="4" spans="1:9" s="28" customFormat="1" ht="22.5">
      <c r="A4" s="27" t="s">
        <v>23</v>
      </c>
      <c r="B4" s="27" t="s">
        <v>1</v>
      </c>
      <c r="C4" s="10">
        <v>7336267.7000000002</v>
      </c>
      <c r="D4" s="11">
        <v>8112936</v>
      </c>
      <c r="E4" s="10">
        <v>7698090</v>
      </c>
      <c r="F4" s="10">
        <v>7698090</v>
      </c>
      <c r="G4" s="10">
        <v>986277.9</v>
      </c>
    </row>
    <row r="5" spans="1:9" s="28" customFormat="1">
      <c r="A5" s="17" t="s">
        <v>22</v>
      </c>
      <c r="B5" s="17"/>
      <c r="C5" s="12">
        <f>C4</f>
        <v>7336267.7000000002</v>
      </c>
      <c r="D5" s="12">
        <f>D4</f>
        <v>8112936</v>
      </c>
      <c r="E5" s="12">
        <f>E4</f>
        <v>7698090</v>
      </c>
      <c r="F5" s="12">
        <f>F4</f>
        <v>7698090</v>
      </c>
      <c r="G5" s="12">
        <f>G4</f>
        <v>986277.9</v>
      </c>
    </row>
    <row r="6" spans="1:9">
      <c r="A6" s="33" t="s">
        <v>4</v>
      </c>
      <c r="B6" s="27" t="s">
        <v>2</v>
      </c>
      <c r="C6" s="10">
        <v>28348614.609999999</v>
      </c>
      <c r="D6" s="10">
        <v>8891666.5899999999</v>
      </c>
      <c r="E6" s="11">
        <v>7981545</v>
      </c>
      <c r="F6" s="10">
        <v>7981545</v>
      </c>
      <c r="G6" s="10">
        <v>1602643.57</v>
      </c>
    </row>
    <row r="7" spans="1:9" ht="51.75" customHeight="1">
      <c r="A7" s="34"/>
      <c r="B7" s="27" t="s">
        <v>3</v>
      </c>
      <c r="C7" s="10">
        <v>113952063.37</v>
      </c>
      <c r="D7" s="10">
        <v>51868481.060000002</v>
      </c>
      <c r="E7" s="10">
        <v>63215497.789999999</v>
      </c>
      <c r="F7" s="10">
        <v>63215498.789999999</v>
      </c>
      <c r="G7" s="10">
        <v>18312282.27</v>
      </c>
    </row>
    <row r="8" spans="1:9" ht="35.25" customHeight="1">
      <c r="A8" s="34"/>
      <c r="B8" s="27" t="s">
        <v>5</v>
      </c>
      <c r="C8" s="10">
        <v>562217746.44000006</v>
      </c>
      <c r="D8" s="10">
        <v>345010333</v>
      </c>
      <c r="E8" s="10">
        <v>97559360</v>
      </c>
      <c r="F8" s="10">
        <v>98234060</v>
      </c>
      <c r="G8" s="10">
        <v>25334991.32</v>
      </c>
    </row>
    <row r="9" spans="1:9" ht="27" customHeight="1">
      <c r="A9" s="34"/>
      <c r="B9" s="27" t="s">
        <v>6</v>
      </c>
      <c r="C9" s="10">
        <v>101186174.3</v>
      </c>
      <c r="D9" s="10">
        <v>51472758.549999997</v>
      </c>
      <c r="E9" s="10">
        <v>14030701</v>
      </c>
      <c r="F9" s="10">
        <v>11882880</v>
      </c>
      <c r="G9" s="10">
        <v>2504183.41</v>
      </c>
    </row>
    <row r="10" spans="1:9" ht="36.75" customHeight="1">
      <c r="A10" s="34"/>
      <c r="B10" s="27" t="s">
        <v>7</v>
      </c>
      <c r="C10" s="10">
        <v>182631887.97</v>
      </c>
      <c r="D10" s="10">
        <v>64406780.850000001</v>
      </c>
      <c r="E10" s="10">
        <v>32658660</v>
      </c>
      <c r="F10" s="10">
        <v>32658660</v>
      </c>
      <c r="G10" s="10">
        <v>1860949.93</v>
      </c>
    </row>
    <row r="11" spans="1:9">
      <c r="A11" s="34"/>
      <c r="B11" s="27" t="s">
        <v>8</v>
      </c>
      <c r="C11" s="10">
        <v>4026984.48</v>
      </c>
      <c r="D11" s="10">
        <v>4676865.12</v>
      </c>
      <c r="E11" s="10">
        <v>4626484.6100000003</v>
      </c>
      <c r="F11" s="10">
        <v>4550197.79</v>
      </c>
      <c r="G11" s="10">
        <v>0</v>
      </c>
    </row>
    <row r="12" spans="1:9" ht="22.5">
      <c r="A12" s="34"/>
      <c r="B12" s="27" t="s">
        <v>19</v>
      </c>
      <c r="C12" s="10">
        <v>80823136.459999993</v>
      </c>
      <c r="D12" s="10">
        <v>81205999.840000004</v>
      </c>
      <c r="E12" s="10">
        <v>0</v>
      </c>
      <c r="F12" s="10">
        <v>0</v>
      </c>
      <c r="G12" s="10">
        <v>0</v>
      </c>
    </row>
    <row r="13" spans="1:9" ht="21.75" customHeight="1">
      <c r="A13" s="34"/>
      <c r="B13" s="27" t="s">
        <v>9</v>
      </c>
      <c r="C13" s="10">
        <v>42142866.200000003</v>
      </c>
      <c r="D13" s="10">
        <v>44876143</v>
      </c>
      <c r="E13" s="10">
        <v>40838360</v>
      </c>
      <c r="F13" s="10">
        <v>40838360</v>
      </c>
      <c r="G13" s="10">
        <v>9407843.25</v>
      </c>
    </row>
    <row r="14" spans="1:9" ht="35.25" customHeight="1">
      <c r="A14" s="34"/>
      <c r="B14" s="27" t="s">
        <v>10</v>
      </c>
      <c r="C14" s="10">
        <v>468130074.25</v>
      </c>
      <c r="D14" s="10">
        <v>85329905.700000003</v>
      </c>
      <c r="E14" s="10">
        <v>72128463.439999998</v>
      </c>
      <c r="F14" s="10">
        <v>69568122.799999997</v>
      </c>
      <c r="G14" s="10">
        <v>12936544.26</v>
      </c>
    </row>
    <row r="15" spans="1:9" ht="22.5">
      <c r="A15" s="34"/>
      <c r="B15" s="27" t="s">
        <v>11</v>
      </c>
      <c r="C15" s="10">
        <v>18165688.530000001</v>
      </c>
      <c r="D15" s="10">
        <v>6921440</v>
      </c>
      <c r="E15" s="10">
        <v>6612020</v>
      </c>
      <c r="F15" s="10">
        <v>6612020</v>
      </c>
      <c r="G15" s="10">
        <v>649034.59</v>
      </c>
    </row>
    <row r="16" spans="1:9" ht="22.5" hidden="1">
      <c r="A16" s="34"/>
      <c r="B16" s="27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9.25" hidden="1" customHeight="1">
      <c r="A17" s="34"/>
      <c r="B17" s="27" t="s">
        <v>12</v>
      </c>
      <c r="C17" s="10"/>
      <c r="D17" s="10">
        <v>0</v>
      </c>
      <c r="E17" s="10">
        <v>0</v>
      </c>
      <c r="F17" s="10">
        <v>0</v>
      </c>
      <c r="G17" s="10"/>
    </row>
    <row r="18" spans="1:7" ht="22.5" hidden="1" customHeight="1">
      <c r="A18" s="34"/>
      <c r="B18" s="27" t="s">
        <v>13</v>
      </c>
      <c r="C18" s="10"/>
      <c r="D18" s="10">
        <v>0</v>
      </c>
      <c r="E18" s="10">
        <v>0</v>
      </c>
      <c r="F18" s="10">
        <v>0</v>
      </c>
      <c r="G18" s="10"/>
    </row>
    <row r="19" spans="1:7">
      <c r="A19" s="34"/>
      <c r="B19" s="27" t="s">
        <v>14</v>
      </c>
      <c r="C19" s="10">
        <v>2738875.41</v>
      </c>
      <c r="D19" s="10">
        <v>2198666</v>
      </c>
      <c r="E19" s="10">
        <v>1555811</v>
      </c>
      <c r="F19" s="10">
        <v>1555811</v>
      </c>
      <c r="G19" s="10">
        <v>188653.36</v>
      </c>
    </row>
    <row r="20" spans="1:7" ht="26.25" customHeight="1">
      <c r="A20" s="34"/>
      <c r="B20" s="27" t="s">
        <v>41</v>
      </c>
      <c r="C20" s="10">
        <v>28966098.59</v>
      </c>
      <c r="D20" s="10">
        <v>29287239.059999999</v>
      </c>
      <c r="E20" s="10">
        <v>1590572.99</v>
      </c>
      <c r="F20" s="10">
        <v>1590572.99</v>
      </c>
      <c r="G20" s="10">
        <v>0</v>
      </c>
    </row>
    <row r="21" spans="1:7" ht="39" customHeight="1">
      <c r="A21" s="34"/>
      <c r="B21" s="27" t="s">
        <v>35</v>
      </c>
      <c r="C21" s="10">
        <v>1841707.9</v>
      </c>
      <c r="D21" s="10">
        <v>2947530</v>
      </c>
      <c r="E21" s="10">
        <v>1054000</v>
      </c>
      <c r="F21" s="10">
        <v>1054000</v>
      </c>
      <c r="G21" s="10">
        <v>23060</v>
      </c>
    </row>
    <row r="22" spans="1:7" s="28" customFormat="1" ht="35.25" customHeight="1">
      <c r="A22" s="34"/>
      <c r="B22" s="27" t="s">
        <v>15</v>
      </c>
      <c r="C22" s="25">
        <v>3446064.94</v>
      </c>
      <c r="D22" s="23">
        <v>3347996.4</v>
      </c>
      <c r="E22" s="11">
        <v>3281650</v>
      </c>
      <c r="F22" s="11">
        <v>3281650</v>
      </c>
      <c r="G22" s="25">
        <v>680574.44</v>
      </c>
    </row>
    <row r="23" spans="1:7" s="28" customFormat="1">
      <c r="A23" s="34"/>
      <c r="B23" s="27" t="s">
        <v>16</v>
      </c>
      <c r="C23" s="10">
        <v>112058197.42</v>
      </c>
      <c r="D23" s="11">
        <v>84081560.629999995</v>
      </c>
      <c r="E23" s="10">
        <v>78098516.560000002</v>
      </c>
      <c r="F23" s="10">
        <v>78483957.200000003</v>
      </c>
      <c r="G23" s="10">
        <v>16890192.890000001</v>
      </c>
    </row>
    <row r="24" spans="1:7" s="28" customFormat="1" ht="22.5">
      <c r="A24" s="35"/>
      <c r="B24" s="27" t="s">
        <v>17</v>
      </c>
      <c r="C24" s="10">
        <v>3487533.48</v>
      </c>
      <c r="D24" s="11">
        <v>46144215.509999998</v>
      </c>
      <c r="E24" s="11">
        <v>500000</v>
      </c>
      <c r="F24" s="11">
        <v>500000</v>
      </c>
      <c r="G24" s="10">
        <v>937276.31</v>
      </c>
    </row>
    <row r="25" spans="1:7">
      <c r="A25" s="17" t="s">
        <v>22</v>
      </c>
      <c r="B25" s="17"/>
      <c r="C25" s="20">
        <v>1754163714.3500004</v>
      </c>
      <c r="D25" s="20">
        <f>SUM(D6:D24)</f>
        <v>912667581.30999994</v>
      </c>
      <c r="E25" s="20">
        <f>SUM(E6:E24)</f>
        <v>425731642.39000005</v>
      </c>
      <c r="F25" s="20">
        <f>SUM(F6:F24)</f>
        <v>422007335.56999999</v>
      </c>
      <c r="G25" s="20">
        <f>SUM(G6:G24)</f>
        <v>91328229.599999994</v>
      </c>
    </row>
    <row r="26" spans="1:7" ht="27" customHeight="1">
      <c r="A26" s="29" t="s">
        <v>0</v>
      </c>
      <c r="B26" s="27" t="s">
        <v>9</v>
      </c>
      <c r="C26" s="25">
        <v>13926083.83</v>
      </c>
      <c r="D26" s="25">
        <v>15317036.800000001</v>
      </c>
      <c r="E26" s="25">
        <v>14098780</v>
      </c>
      <c r="F26" s="25">
        <v>14098780</v>
      </c>
      <c r="G26" s="25">
        <v>2838518.75</v>
      </c>
    </row>
    <row r="27" spans="1:7" s="28" customFormat="1" ht="22.5">
      <c r="A27" s="31"/>
      <c r="B27" s="27" t="s">
        <v>17</v>
      </c>
      <c r="C27" s="10">
        <v>45753.42</v>
      </c>
      <c r="D27" s="11">
        <v>7165700</v>
      </c>
      <c r="E27" s="11">
        <v>1100000</v>
      </c>
      <c r="F27" s="11">
        <v>1100000</v>
      </c>
      <c r="G27" s="10">
        <v>59020.14</v>
      </c>
    </row>
    <row r="28" spans="1:7" s="28" customFormat="1" ht="15.75" customHeight="1">
      <c r="A28" s="17" t="s">
        <v>22</v>
      </c>
      <c r="B28" s="17"/>
      <c r="C28" s="12">
        <v>13971837.25</v>
      </c>
      <c r="D28" s="12">
        <f>SUM(D26:D27)</f>
        <v>22482736.800000001</v>
      </c>
      <c r="E28" s="12">
        <f>SUM(E26:E27)</f>
        <v>15198780</v>
      </c>
      <c r="F28" s="12">
        <f>SUM(F26:F27)</f>
        <v>15198780</v>
      </c>
      <c r="G28" s="12">
        <f>SUM(G26:G27)</f>
        <v>2897538.89</v>
      </c>
    </row>
    <row r="29" spans="1:7" ht="21.75" hidden="1" customHeight="1">
      <c r="A29" s="29" t="s">
        <v>25</v>
      </c>
      <c r="B29" s="27" t="s">
        <v>6</v>
      </c>
      <c r="C29" s="21"/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1"/>
      <c r="B30" s="27" t="s">
        <v>18</v>
      </c>
      <c r="C30" s="10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3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29" t="s">
        <v>26</v>
      </c>
      <c r="B34" s="27" t="s">
        <v>8</v>
      </c>
      <c r="C34" s="25">
        <v>24217651.68</v>
      </c>
      <c r="D34" s="25">
        <v>24061711.800000001</v>
      </c>
      <c r="E34" s="25">
        <v>22657920</v>
      </c>
      <c r="F34" s="25">
        <v>22657920</v>
      </c>
      <c r="G34" s="25">
        <v>4059308.86</v>
      </c>
    </row>
    <row r="35" spans="1:7" ht="29.25" customHeight="1">
      <c r="A35" s="31"/>
      <c r="B35" s="27" t="s">
        <v>19</v>
      </c>
      <c r="C35" s="25">
        <v>151529244.90000001</v>
      </c>
      <c r="D35" s="25">
        <v>92014303</v>
      </c>
      <c r="E35" s="25">
        <v>82784270</v>
      </c>
      <c r="F35" s="25">
        <v>82784270</v>
      </c>
      <c r="G35" s="25">
        <v>21502912.699999999</v>
      </c>
    </row>
    <row r="36" spans="1:7">
      <c r="A36" s="17" t="s">
        <v>22</v>
      </c>
      <c r="B36" s="17"/>
      <c r="C36" s="12">
        <v>175746896.58000001</v>
      </c>
      <c r="D36" s="12">
        <f>D35+D34</f>
        <v>116076014.8</v>
      </c>
      <c r="E36" s="12">
        <f>E35+E34</f>
        <v>105442190</v>
      </c>
      <c r="F36" s="12">
        <f>F35+F34</f>
        <v>105442190</v>
      </c>
      <c r="G36" s="12">
        <f>G35+G34</f>
        <v>25562221.559999999</v>
      </c>
    </row>
    <row r="37" spans="1:7">
      <c r="A37" s="29" t="s">
        <v>32</v>
      </c>
      <c r="B37" s="27" t="s">
        <v>2</v>
      </c>
      <c r="C37" s="25">
        <v>309150988.60000002</v>
      </c>
      <c r="D37" s="25">
        <v>248327177.59999999</v>
      </c>
      <c r="E37" s="25">
        <v>231130120</v>
      </c>
      <c r="F37" s="25">
        <v>231128350</v>
      </c>
      <c r="G37" s="25">
        <v>51608288.799999997</v>
      </c>
    </row>
    <row r="38" spans="1:7" ht="22.5">
      <c r="A38" s="30"/>
      <c r="B38" s="27" t="s">
        <v>10</v>
      </c>
      <c r="C38" s="25">
        <v>109028076.67</v>
      </c>
      <c r="D38" s="25">
        <v>15550000</v>
      </c>
      <c r="E38" s="25">
        <v>0</v>
      </c>
      <c r="F38" s="25">
        <v>0</v>
      </c>
      <c r="G38" s="25">
        <v>0</v>
      </c>
    </row>
    <row r="39" spans="1:7" ht="22.5">
      <c r="A39" s="30"/>
      <c r="B39" s="27" t="s">
        <v>20</v>
      </c>
      <c r="C39" s="25">
        <v>263500</v>
      </c>
      <c r="D39" s="25">
        <v>263500</v>
      </c>
      <c r="E39" s="25">
        <v>263500</v>
      </c>
      <c r="F39" s="25">
        <v>263500</v>
      </c>
      <c r="G39" s="25">
        <v>18724.8</v>
      </c>
    </row>
    <row r="40" spans="1:7">
      <c r="A40" s="31"/>
      <c r="B40" s="27" t="s">
        <v>14</v>
      </c>
      <c r="C40" s="25">
        <v>119647</v>
      </c>
      <c r="D40" s="25">
        <v>0</v>
      </c>
      <c r="E40" s="25">
        <v>0</v>
      </c>
      <c r="F40" s="25">
        <v>0</v>
      </c>
      <c r="G40" s="25">
        <v>0</v>
      </c>
    </row>
    <row r="41" spans="1:7">
      <c r="A41" s="17" t="s">
        <v>22</v>
      </c>
      <c r="B41" s="17"/>
      <c r="C41" s="12">
        <v>418562212.27000004</v>
      </c>
      <c r="D41" s="12">
        <f>SUM(D37:D40)</f>
        <v>264140677.59999999</v>
      </c>
      <c r="E41" s="12">
        <f>SUM(E37:E40)</f>
        <v>231393620</v>
      </c>
      <c r="F41" s="12">
        <f>SUM(F37:F40)</f>
        <v>231391850</v>
      </c>
      <c r="G41" s="12">
        <f>SUM(G37:G40)</f>
        <v>51627013.599999994</v>
      </c>
    </row>
    <row r="42" spans="1:7" ht="22.5" hidden="1">
      <c r="A42" s="29" t="s">
        <v>27</v>
      </c>
      <c r="B42" s="27" t="s">
        <v>10</v>
      </c>
      <c r="C42" s="24">
        <v>0</v>
      </c>
      <c r="D42" s="10">
        <v>0</v>
      </c>
      <c r="E42" s="10">
        <v>0</v>
      </c>
      <c r="F42" s="10">
        <v>0</v>
      </c>
      <c r="G42" s="24">
        <v>0</v>
      </c>
    </row>
    <row r="43" spans="1:7" ht="22.5">
      <c r="A43" s="30"/>
      <c r="B43" s="27" t="s">
        <v>20</v>
      </c>
      <c r="C43" s="25">
        <v>2008023277.1300001</v>
      </c>
      <c r="D43" s="25">
        <v>2103349342.0999999</v>
      </c>
      <c r="E43" s="25">
        <v>1915241820</v>
      </c>
      <c r="F43" s="25">
        <v>1917303960</v>
      </c>
      <c r="G43" s="25">
        <v>426391419.54000002</v>
      </c>
    </row>
    <row r="44" spans="1:7">
      <c r="A44" s="31"/>
      <c r="B44" s="27" t="s">
        <v>14</v>
      </c>
      <c r="C44" s="25">
        <v>414273.79</v>
      </c>
      <c r="D44" s="25">
        <v>0</v>
      </c>
      <c r="E44" s="25">
        <v>0</v>
      </c>
      <c r="F44" s="25">
        <v>0</v>
      </c>
      <c r="G44" s="25">
        <v>0</v>
      </c>
    </row>
    <row r="45" spans="1:7">
      <c r="A45" s="18" t="s">
        <v>22</v>
      </c>
      <c r="B45" s="18"/>
      <c r="C45" s="13">
        <v>2008437550.9200001</v>
      </c>
      <c r="D45" s="13">
        <f t="shared" ref="D45:F45" si="0">D43+D42+D44</f>
        <v>2103349342.0999999</v>
      </c>
      <c r="E45" s="13">
        <f t="shared" si="0"/>
        <v>1915241820</v>
      </c>
      <c r="F45" s="13">
        <f t="shared" si="0"/>
        <v>1917303960</v>
      </c>
      <c r="G45" s="13">
        <f>G43+G42+G44</f>
        <v>426391419.54000002</v>
      </c>
    </row>
    <row r="46" spans="1:7" ht="23.25" hidden="1" customHeight="1">
      <c r="A46" s="29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0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0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1"/>
      <c r="B49" s="27" t="s">
        <v>17</v>
      </c>
      <c r="C49" s="10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38</v>
      </c>
      <c r="B51" s="22" t="s">
        <v>37</v>
      </c>
      <c r="C51" s="10">
        <v>3986557.03</v>
      </c>
      <c r="D51" s="26">
        <v>4257759.2</v>
      </c>
      <c r="E51" s="10">
        <v>3931220</v>
      </c>
      <c r="F51" s="10">
        <v>3931220</v>
      </c>
      <c r="G51" s="10">
        <v>758539.58</v>
      </c>
    </row>
    <row r="52" spans="1:7" s="28" customFormat="1">
      <c r="A52" s="17" t="s">
        <v>22</v>
      </c>
      <c r="B52" s="17"/>
      <c r="C52" s="12">
        <v>3986557.03</v>
      </c>
      <c r="D52" s="12">
        <f>D51</f>
        <v>4257759.2</v>
      </c>
      <c r="E52" s="12">
        <f>E51</f>
        <v>3931220</v>
      </c>
      <c r="F52" s="12">
        <f>F51</f>
        <v>3931220</v>
      </c>
      <c r="G52" s="12">
        <f>G51</f>
        <v>758539.58</v>
      </c>
    </row>
    <row r="53" spans="1:7">
      <c r="A53" s="17" t="s">
        <v>36</v>
      </c>
      <c r="B53" s="17"/>
      <c r="C53" s="12">
        <v>0</v>
      </c>
      <c r="D53" s="12">
        <v>0</v>
      </c>
      <c r="E53" s="12">
        <v>31600000</v>
      </c>
      <c r="F53" s="12">
        <v>65600000</v>
      </c>
      <c r="G53" s="12">
        <v>0</v>
      </c>
    </row>
    <row r="54" spans="1:7">
      <c r="A54" s="19" t="s">
        <v>24</v>
      </c>
      <c r="B54" s="19"/>
      <c r="C54" s="14">
        <v>4375855046.3000002</v>
      </c>
      <c r="D54" s="14">
        <f t="shared" ref="D54:F54" si="1">D5+D25+D28+D31+D33+D36+D41+D45+D50+D52</f>
        <v>3431087047.8099995</v>
      </c>
      <c r="E54" s="14">
        <f t="shared" si="1"/>
        <v>2704637362.3900003</v>
      </c>
      <c r="F54" s="14">
        <f t="shared" si="1"/>
        <v>2702973425.5699997</v>
      </c>
      <c r="G54" s="14">
        <f>G5+G25+G28+G31+G33+G36+G41+G45+G50+G52</f>
        <v>599551240.67000008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42</v>
      </c>
      <c r="D58" s="4" t="s">
        <v>39</v>
      </c>
      <c r="E58" s="4" t="s">
        <v>40</v>
      </c>
      <c r="F58" s="4" t="s">
        <v>43</v>
      </c>
      <c r="G58" s="4" t="str">
        <f>G3</f>
        <v>Исполнение на 01.04.2024 года</v>
      </c>
    </row>
    <row r="59" spans="1:7" ht="12.75" customHeight="1">
      <c r="A59" s="8"/>
      <c r="B59" s="27" t="s">
        <v>30</v>
      </c>
      <c r="C59" s="9">
        <f>C4+C22+C23+C24+C27+C30+C49+C51</f>
        <v>130360373.99000001</v>
      </c>
      <c r="D59" s="9">
        <f t="shared" ref="D59:F59" si="2">D4+D22+D23+D24+D27+D30+D49+D51</f>
        <v>153110167.73999998</v>
      </c>
      <c r="E59" s="9">
        <f t="shared" si="2"/>
        <v>94609476.560000002</v>
      </c>
      <c r="F59" s="9">
        <f t="shared" si="2"/>
        <v>94994917.200000003</v>
      </c>
      <c r="G59" s="9">
        <f>G4+G22+G23+G24+G27+G30+G49+G51</f>
        <v>20311881.259999998</v>
      </c>
    </row>
    <row r="60" spans="1:7" ht="12.75" customHeight="1">
      <c r="A60" s="8"/>
      <c r="B60" s="7" t="s">
        <v>31</v>
      </c>
      <c r="C60" s="9">
        <f>C45+C41+C36+C26+C21+C20+C19+C15+C14+C13+C12+C11+C10+C9+C8+C7+C6</f>
        <v>4251844662.1100001</v>
      </c>
      <c r="D60" s="9">
        <f>D44+D7+D8+D9+D10+D11+D13+D14+D15+D17+D18+D19+D20+D26+D29+D34+D35+D37+D39+D43+D46+D47+D48+D42+D38+D21+D6+D16+D40+D12</f>
        <v>3277976880.0700002</v>
      </c>
      <c r="E60" s="9">
        <f t="shared" ref="E60:F60" si="3">E7+E8+E9+E10+E11+E13+E14+E15+E17+E18+E19+E20+E26+E29+E34+E35+E37+E39+E43+E46+E47+E48+E42+E38+E21+E6+E16+E40+E12</f>
        <v>2610027885.8299999</v>
      </c>
      <c r="F60" s="9">
        <f t="shared" si="3"/>
        <v>2607978508.3699999</v>
      </c>
      <c r="G60" s="9">
        <f>G45+G41+G36+G26+G21+G20+G19+G15+G14+G13+G12+G11+G10+G9+G8+G7+G6</f>
        <v>579239359.41000009</v>
      </c>
    </row>
    <row r="61" spans="1:7" ht="12.75" customHeight="1">
      <c r="A61" s="8"/>
      <c r="B61" s="7" t="s">
        <v>36</v>
      </c>
      <c r="C61" s="9">
        <v>0</v>
      </c>
      <c r="D61" s="9">
        <v>0</v>
      </c>
      <c r="E61" s="9">
        <f>E53</f>
        <v>31600000</v>
      </c>
      <c r="F61" s="9">
        <f>F53</f>
        <v>65600000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4382205036.1000004</v>
      </c>
      <c r="D62" s="9">
        <f>D59+D60+D61</f>
        <v>3431087047.8099999</v>
      </c>
      <c r="E62" s="9">
        <f>E59+E60+E61</f>
        <v>2736237362.3899999</v>
      </c>
      <c r="F62" s="9">
        <f>F59+F60+F61</f>
        <v>2768573425.5699997</v>
      </c>
      <c r="G62" s="9">
        <f>G59+G60</f>
        <v>599551240.67000008</v>
      </c>
    </row>
    <row r="63" spans="1:7" ht="12.75" customHeight="1">
      <c r="C63" s="6"/>
      <c r="D63" s="6"/>
    </row>
    <row r="64" spans="1:7" ht="12.75" customHeight="1">
      <c r="C64" s="6"/>
    </row>
  </sheetData>
  <mergeCells count="8">
    <mergeCell ref="A46:A49"/>
    <mergeCell ref="A1:F1"/>
    <mergeCell ref="A6:A24"/>
    <mergeCell ref="A29:A30"/>
    <mergeCell ref="A34:A35"/>
    <mergeCell ref="A37:A40"/>
    <mergeCell ref="A42:A44"/>
    <mergeCell ref="A26:A27"/>
  </mergeCells>
  <pageMargins left="0.19685039370078741" right="0.19685039370078741" top="0.19685039370078741" bottom="0.19685039370078741" header="0" footer="0"/>
  <pageSetup paperSize="9" scale="7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2024-10-28T10:13:40Z</cp:lastPrinted>
  <dcterms:created xsi:type="dcterms:W3CDTF">2017-03-27T08:05:50Z</dcterms:created>
  <dcterms:modified xsi:type="dcterms:W3CDTF">2024-10-28T10:14:19Z</dcterms:modified>
</cp:coreProperties>
</file>