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F54" i="1"/>
  <c r="G54"/>
  <c r="G41"/>
  <c r="G60"/>
  <c r="D60"/>
  <c r="D45"/>
  <c r="C5"/>
  <c r="C25"/>
  <c r="C28"/>
  <c r="C31"/>
  <c r="C33"/>
  <c r="C36"/>
  <c r="C41"/>
  <c r="C45"/>
  <c r="C50"/>
  <c r="C52"/>
  <c r="C54"/>
  <c r="C59"/>
  <c r="C62" s="1"/>
  <c r="C60"/>
  <c r="E60"/>
  <c r="F60"/>
  <c r="D59" l="1"/>
  <c r="E59"/>
  <c r="F59"/>
  <c r="G52" l="1"/>
  <c r="F52"/>
  <c r="E52"/>
  <c r="D52"/>
  <c r="G59"/>
  <c r="D36"/>
  <c r="D25"/>
  <c r="G25" l="1"/>
  <c r="D41"/>
  <c r="F41"/>
  <c r="E41"/>
  <c r="F61"/>
  <c r="E61"/>
  <c r="G28" l="1"/>
  <c r="E45"/>
  <c r="F45"/>
  <c r="G45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F25"/>
  <c r="D28"/>
  <c r="F5"/>
  <c r="E5"/>
  <c r="D5"/>
  <c r="G36"/>
  <c r="G5"/>
  <c r="E54" l="1"/>
  <c r="D54"/>
  <c r="G62" l="1"/>
</calcChain>
</file>

<file path=xl/sharedStrings.xml><?xml version="1.0" encoding="utf-8"?>
<sst xmlns="http://schemas.openxmlformats.org/spreadsheetml/2006/main" count="76" uniqueCount="45">
  <si>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</si>
  <si>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</si>
  <si>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</si>
  <si>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</si>
  <si>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</si>
  <si>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</si>
  <si>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</si>
  <si>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</si>
  <si>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</si>
  <si>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</si>
  <si>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</si>
  <si>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</si>
  <si>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</si>
  <si>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</si>
  <si>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</si>
  <si>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</si>
  <si>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</si>
  <si>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</si>
  <si>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</si>
  <si>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</si>
  <si>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</si>
  <si>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</si>
  <si>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</si>
  <si>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</si>
  <si>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</si>
  <si>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</si>
  <si>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</si>
  <si>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</si>
  <si>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</si>
  <si>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</si>
  <si>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</si>
  <si>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</si>
  <si>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</si>
  <si>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</si>
  <si>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</si>
  <si>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</si>
  <si>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</si>
  <si>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</si>
  <si>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</si>
  <si>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</si>
  <si>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2022 год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</si>
  <si>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</si>
  <si>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</si>
  <si>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</si>
  <si>
    <t>Исполнение на 01.10.2023 года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</si>
</sst>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4"/>
                <c:pt idx="0">
                  <c:v>План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Исполнение на 01.10.2023 года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4"/>
                <c:pt idx="0">
                  <c:v>123014670.78</c:v>
                </c:pt>
                <c:pt idx="1">
                  <c:v>85767560</c:v>
                </c:pt>
                <c:pt idx="2">
                  <c:v>85788258</c:v>
                </c:pt>
                <c:pt idx="3">
                  <c:v>91501474.310000002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4"/>
                <c:pt idx="0">
                  <c:v>План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Исполнение на 01.10.2023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4"/>
                <c:pt idx="0">
                  <c:v>4513459349.3600006</c:v>
                </c:pt>
                <c:pt idx="1">
                  <c:v>2649098069.25</c:v>
                </c:pt>
                <c:pt idx="2">
                  <c:v>2471427911.7399998</c:v>
                </c:pt>
                <c:pt idx="3">
                  <c:v>2619612368.75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4"/>
                <c:pt idx="0">
                  <c:v>План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Исполнение на 01.10.2023 года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4"/>
                <c:pt idx="0">
                  <c:v>4636474020.1400003</c:v>
                </c:pt>
                <c:pt idx="1">
                  <c:v>2765165629.25</c:v>
                </c:pt>
                <c:pt idx="2">
                  <c:v>2619516169.7399998</c:v>
                </c:pt>
                <c:pt idx="3">
                  <c:v>2711113843.0599999</c:v>
                </c:pt>
              </c:numCache>
            </c:numRef>
          </c:val>
        </c:ser>
        <c:shape val="cylinder"/>
        <c:axId val="106557440"/>
        <c:axId val="106558976"/>
        <c:axId val="0"/>
      </c:bar3DChart>
      <c:catAx>
        <c:axId val="106557440"/>
        <c:scaling>
          <c:orientation val="minMax"/>
        </c:scaling>
        <c:axPos val="b"/>
        <c:majorTickMark val="none"/>
        <c:tickLblPos val="nextTo"/>
        <c:crossAx val="106558976"/>
        <c:crosses val="autoZero"/>
        <c:auto val="1"/>
        <c:lblAlgn val="ctr"/>
        <c:lblOffset val="100"/>
      </c:catAx>
      <c:valAx>
        <c:axId val="106558976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065574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20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4"/>
  <sheetViews>
    <sheetView showGridLines="0" tabSelected="1" view="pageBreakPreview" zoomScaleNormal="100" zoomScaleSheetLayoutView="100" workbookViewId="0">
      <selection activeCell="F55" sqref="F55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hidden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2"/>
      <c r="B1" s="32"/>
      <c r="C1" s="32"/>
      <c r="D1" s="32"/>
      <c r="E1" s="32"/>
      <c r="F1" s="3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40</v>
      </c>
      <c r="D3" s="4" t="s">
        <v>36</v>
      </c>
      <c r="E3" s="4" t="s">
        <v>41</v>
      </c>
      <c r="F3" s="4" t="s">
        <v>42</v>
      </c>
      <c r="G3" s="4" t="s">
        <v>44</v>
      </c>
    </row>
    <row r="4" spans="1:9" s="28" customFormat="1" ht="22.5">
      <c r="A4" s="27" t="s">
        <v>23</v>
      </c>
      <c r="B4" s="27" t="s">
        <v>1</v>
      </c>
      <c r="C4" s="10">
        <v>2869666.33</v>
      </c>
      <c r="D4" s="11">
        <v>7712800</v>
      </c>
      <c r="E4" s="10">
        <v>7299710</v>
      </c>
      <c r="F4" s="10">
        <v>7299710</v>
      </c>
      <c r="G4" s="10">
        <v>5172120.2699999996</v>
      </c>
    </row>
    <row r="5" spans="1:9" s="28" customFormat="1">
      <c r="A5" s="17" t="s">
        <v>22</v>
      </c>
      <c r="B5" s="17"/>
      <c r="C5" s="12">
        <f>C4</f>
        <v>2869666.33</v>
      </c>
      <c r="D5" s="12">
        <f>D4</f>
        <v>7712800</v>
      </c>
      <c r="E5" s="12">
        <f>E4</f>
        <v>7299710</v>
      </c>
      <c r="F5" s="12">
        <f>F4</f>
        <v>7299710</v>
      </c>
      <c r="G5" s="12">
        <f>G4</f>
        <v>5172120.2699999996</v>
      </c>
    </row>
    <row r="6" spans="1:9">
      <c r="A6" s="33" t="s">
        <v>4</v>
      </c>
      <c r="B6" s="27" t="s">
        <v>2</v>
      </c>
      <c r="C6" s="10">
        <v>12459041.050000001</v>
      </c>
      <c r="D6" s="10">
        <v>30362560.469999999</v>
      </c>
      <c r="E6" s="11">
        <v>7324019</v>
      </c>
      <c r="F6" s="10">
        <v>7324019</v>
      </c>
      <c r="G6" s="10">
        <v>16803584.809999999</v>
      </c>
    </row>
    <row r="7" spans="1:9" ht="51.75" customHeight="1">
      <c r="A7" s="34"/>
      <c r="B7" s="27" t="s">
        <v>3</v>
      </c>
      <c r="C7" s="10">
        <v>54328515.119999997</v>
      </c>
      <c r="D7" s="10">
        <v>140541555.74000001</v>
      </c>
      <c r="E7" s="10">
        <v>55833020.789999999</v>
      </c>
      <c r="F7" s="10">
        <v>52367483</v>
      </c>
      <c r="G7" s="10">
        <v>90646218.659999996</v>
      </c>
    </row>
    <row r="8" spans="1:9" ht="35.25" customHeight="1">
      <c r="A8" s="34"/>
      <c r="B8" s="27" t="s">
        <v>5</v>
      </c>
      <c r="C8" s="10">
        <v>33983680.770000003</v>
      </c>
      <c r="D8" s="10">
        <v>572032521.82000005</v>
      </c>
      <c r="E8" s="10">
        <v>237029310</v>
      </c>
      <c r="F8" s="10">
        <v>95545410</v>
      </c>
      <c r="G8" s="10">
        <v>304402746.08999997</v>
      </c>
    </row>
    <row r="9" spans="1:9" ht="27" customHeight="1">
      <c r="A9" s="34"/>
      <c r="B9" s="27" t="s">
        <v>6</v>
      </c>
      <c r="C9" s="10">
        <v>5136257.04</v>
      </c>
      <c r="D9" s="10">
        <v>131655610.87</v>
      </c>
      <c r="E9" s="10">
        <v>9185274</v>
      </c>
      <c r="F9" s="10">
        <v>9053132</v>
      </c>
      <c r="G9" s="10">
        <v>56113654.82</v>
      </c>
    </row>
    <row r="10" spans="1:9" ht="36.75" customHeight="1">
      <c r="A10" s="34"/>
      <c r="B10" s="27" t="s">
        <v>7</v>
      </c>
      <c r="C10" s="10">
        <v>4171730.71</v>
      </c>
      <c r="D10" s="10">
        <v>236453628.83000001</v>
      </c>
      <c r="E10" s="10">
        <v>29570210</v>
      </c>
      <c r="F10" s="10">
        <v>29570210</v>
      </c>
      <c r="G10" s="10">
        <v>65512715.950000003</v>
      </c>
    </row>
    <row r="11" spans="1:9">
      <c r="A11" s="34"/>
      <c r="B11" s="27" t="s">
        <v>8</v>
      </c>
      <c r="C11" s="10">
        <v>4769235.84</v>
      </c>
      <c r="D11" s="10">
        <v>4620876.62</v>
      </c>
      <c r="E11" s="10">
        <v>4377399.67</v>
      </c>
      <c r="F11" s="10">
        <v>4248638.6500000004</v>
      </c>
      <c r="G11" s="10">
        <v>4620876.62</v>
      </c>
    </row>
    <row r="12" spans="1:9" ht="22.5">
      <c r="A12" s="34"/>
      <c r="B12" s="27" t="s">
        <v>19</v>
      </c>
      <c r="C12" s="10">
        <v>0</v>
      </c>
      <c r="D12" s="10">
        <v>178983692.59</v>
      </c>
      <c r="E12" s="10">
        <v>0</v>
      </c>
      <c r="F12" s="10">
        <v>0</v>
      </c>
      <c r="G12" s="10">
        <v>27898650</v>
      </c>
    </row>
    <row r="13" spans="1:9" ht="21.75" customHeight="1">
      <c r="A13" s="34"/>
      <c r="B13" s="27" t="s">
        <v>9</v>
      </c>
      <c r="C13" s="10">
        <v>15532302.119999999</v>
      </c>
      <c r="D13" s="10">
        <v>40570327.439999998</v>
      </c>
      <c r="E13" s="10">
        <v>38261100</v>
      </c>
      <c r="F13" s="10">
        <v>38261100</v>
      </c>
      <c r="G13" s="10">
        <v>28506409.030000001</v>
      </c>
    </row>
    <row r="14" spans="1:9" ht="35.25" customHeight="1">
      <c r="A14" s="34"/>
      <c r="B14" s="27" t="s">
        <v>10</v>
      </c>
      <c r="C14" s="10">
        <v>21702874.18</v>
      </c>
      <c r="D14" s="10">
        <v>526372210.44</v>
      </c>
      <c r="E14" s="10">
        <v>78016880</v>
      </c>
      <c r="F14" s="10">
        <v>64514880</v>
      </c>
      <c r="G14" s="10">
        <v>204665132.33000001</v>
      </c>
    </row>
    <row r="15" spans="1:9" ht="22.5">
      <c r="A15" s="34"/>
      <c r="B15" s="27" t="s">
        <v>11</v>
      </c>
      <c r="C15" s="10">
        <v>4643045.01</v>
      </c>
      <c r="D15" s="10">
        <v>18049704.739999998</v>
      </c>
      <c r="E15" s="10">
        <v>6331810</v>
      </c>
      <c r="F15" s="10">
        <v>6331810</v>
      </c>
      <c r="G15" s="10">
        <v>7115709.8399999999</v>
      </c>
    </row>
    <row r="16" spans="1:9" ht="22.5" hidden="1">
      <c r="A16" s="34"/>
      <c r="B16" s="27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9.25" hidden="1" customHeight="1">
      <c r="A17" s="34"/>
      <c r="B17" s="27" t="s">
        <v>12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 hidden="1" customHeight="1">
      <c r="A18" s="34"/>
      <c r="B18" s="27" t="s">
        <v>13</v>
      </c>
      <c r="C18" s="10">
        <v>0</v>
      </c>
      <c r="D18" s="10">
        <v>0</v>
      </c>
      <c r="E18" s="10">
        <v>0</v>
      </c>
      <c r="F18" s="10">
        <v>0</v>
      </c>
      <c r="G18" s="10"/>
    </row>
    <row r="19" spans="1:7">
      <c r="A19" s="34"/>
      <c r="B19" s="27" t="s">
        <v>14</v>
      </c>
      <c r="C19" s="10">
        <v>760534</v>
      </c>
      <c r="D19" s="10">
        <v>2993173.31</v>
      </c>
      <c r="E19" s="10">
        <v>1516260</v>
      </c>
      <c r="F19" s="10">
        <v>1550660</v>
      </c>
      <c r="G19" s="10">
        <v>626933.31000000006</v>
      </c>
    </row>
    <row r="20" spans="1:7" ht="26.25" customHeight="1">
      <c r="A20" s="34"/>
      <c r="B20" s="27" t="s">
        <v>43</v>
      </c>
      <c r="C20" s="10">
        <v>707895.6</v>
      </c>
      <c r="D20" s="10">
        <v>28441547.93</v>
      </c>
      <c r="E20" s="10">
        <v>31275725.789999999</v>
      </c>
      <c r="F20" s="10">
        <v>1590572.99</v>
      </c>
      <c r="G20" s="10">
        <v>0</v>
      </c>
    </row>
    <row r="21" spans="1:7" ht="39" customHeight="1">
      <c r="A21" s="34"/>
      <c r="B21" s="27" t="s">
        <v>35</v>
      </c>
      <c r="C21" s="10">
        <v>332264.25</v>
      </c>
      <c r="D21" s="10">
        <v>1986982.98</v>
      </c>
      <c r="E21" s="10">
        <v>1054000</v>
      </c>
      <c r="F21" s="10">
        <v>1054000</v>
      </c>
      <c r="G21" s="10">
        <v>586924.92000000004</v>
      </c>
    </row>
    <row r="22" spans="1:7" s="28" customFormat="1" ht="35.25" customHeight="1">
      <c r="A22" s="34"/>
      <c r="B22" s="27" t="s">
        <v>15</v>
      </c>
      <c r="C22" s="11">
        <v>1062905.28</v>
      </c>
      <c r="D22" s="23">
        <v>3197210</v>
      </c>
      <c r="E22" s="11">
        <v>3112770</v>
      </c>
      <c r="F22" s="11">
        <v>3112770</v>
      </c>
      <c r="G22" s="25">
        <v>2526951.7599999998</v>
      </c>
    </row>
    <row r="23" spans="1:7" s="28" customFormat="1">
      <c r="A23" s="34"/>
      <c r="B23" s="27" t="s">
        <v>16</v>
      </c>
      <c r="C23" s="10">
        <v>40402945.789999999</v>
      </c>
      <c r="D23" s="11">
        <v>100695274.39</v>
      </c>
      <c r="E23" s="10">
        <v>70545770</v>
      </c>
      <c r="F23" s="10">
        <v>70566468</v>
      </c>
      <c r="G23" s="10">
        <v>77690847.75</v>
      </c>
    </row>
    <row r="24" spans="1:7" s="28" customFormat="1" ht="22.5">
      <c r="A24" s="35"/>
      <c r="B24" s="27" t="s">
        <v>17</v>
      </c>
      <c r="C24" s="11">
        <v>0</v>
      </c>
      <c r="D24" s="11">
        <v>4989533.4800000004</v>
      </c>
      <c r="E24" s="11">
        <v>0</v>
      </c>
      <c r="F24" s="11">
        <v>0</v>
      </c>
      <c r="G24" s="10">
        <v>3487533.48</v>
      </c>
    </row>
    <row r="25" spans="1:7">
      <c r="A25" s="17" t="s">
        <v>22</v>
      </c>
      <c r="B25" s="17"/>
      <c r="C25" s="20">
        <f>SUM(C6:C24)</f>
        <v>199993226.75999999</v>
      </c>
      <c r="D25" s="20">
        <f>SUM(D6:D24)</f>
        <v>2021946411.6500001</v>
      </c>
      <c r="E25" s="20">
        <f>SUM(E6:E24)</f>
        <v>573433549.25</v>
      </c>
      <c r="F25" s="20">
        <f>SUM(F6:F24)</f>
        <v>385091153.63999999</v>
      </c>
      <c r="G25" s="20">
        <f>SUM(G6:G24)</f>
        <v>891204889.36999989</v>
      </c>
    </row>
    <row r="26" spans="1:7" ht="27" customHeight="1">
      <c r="A26" s="27" t="s">
        <v>0</v>
      </c>
      <c r="B26" s="27" t="s">
        <v>9</v>
      </c>
      <c r="C26" s="21">
        <v>5177087.3</v>
      </c>
      <c r="D26" s="24">
        <v>14229294</v>
      </c>
      <c r="E26" s="21">
        <v>13314460</v>
      </c>
      <c r="F26" s="21">
        <v>13314460</v>
      </c>
      <c r="G26" s="24">
        <v>9628662.4399999995</v>
      </c>
    </row>
    <row r="27" spans="1:7" s="28" customFormat="1" ht="22.5">
      <c r="A27" s="27"/>
      <c r="B27" s="27" t="s">
        <v>17</v>
      </c>
      <c r="C27" s="11">
        <v>2013.84</v>
      </c>
      <c r="D27" s="11">
        <v>2472862.91</v>
      </c>
      <c r="E27" s="11">
        <v>1100000</v>
      </c>
      <c r="F27" s="11">
        <v>1100000</v>
      </c>
      <c r="G27" s="10">
        <v>5753.42</v>
      </c>
    </row>
    <row r="28" spans="1:7" s="28" customFormat="1" ht="15.75" customHeight="1">
      <c r="A28" s="17" t="s">
        <v>22</v>
      </c>
      <c r="B28" s="17"/>
      <c r="C28" s="12">
        <f>SUM(C26:C27)</f>
        <v>5179101.1399999997</v>
      </c>
      <c r="D28" s="12">
        <f>SUM(D26:D27)</f>
        <v>16702156.91</v>
      </c>
      <c r="E28" s="12">
        <f>SUM(E26:E27)</f>
        <v>14414460</v>
      </c>
      <c r="F28" s="12">
        <f>SUM(F26:F27)</f>
        <v>14414460</v>
      </c>
      <c r="G28" s="12">
        <f>SUM(G26:G27)</f>
        <v>9634415.8599999994</v>
      </c>
    </row>
    <row r="29" spans="1:7" ht="21.75" hidden="1" customHeight="1">
      <c r="A29" s="29" t="s">
        <v>25</v>
      </c>
      <c r="B29" s="27" t="s">
        <v>6</v>
      </c>
      <c r="C29" s="21">
        <v>0</v>
      </c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1"/>
      <c r="B30" s="27" t="s">
        <v>18</v>
      </c>
      <c r="C30" s="11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f>SUM(C29:C30)</f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1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f>SUM(C32:C32)</f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29" t="s">
        <v>26</v>
      </c>
      <c r="B34" s="27" t="s">
        <v>8</v>
      </c>
      <c r="C34" s="21">
        <v>8637796.2400000002</v>
      </c>
      <c r="D34" s="21">
        <v>24342593.27</v>
      </c>
      <c r="E34" s="21">
        <v>20801710</v>
      </c>
      <c r="F34" s="21">
        <v>20801710</v>
      </c>
      <c r="G34" s="21">
        <v>16534199.810000001</v>
      </c>
    </row>
    <row r="35" spans="1:7" ht="29.25" customHeight="1">
      <c r="A35" s="31"/>
      <c r="B35" s="27" t="s">
        <v>19</v>
      </c>
      <c r="C35" s="21">
        <v>105554170.56999999</v>
      </c>
      <c r="D35" s="21">
        <v>161471936.93000001</v>
      </c>
      <c r="E35" s="21">
        <v>78272310</v>
      </c>
      <c r="F35" s="21">
        <v>78272310</v>
      </c>
      <c r="G35" s="21">
        <v>120054701.23999999</v>
      </c>
    </row>
    <row r="36" spans="1:7">
      <c r="A36" s="17" t="s">
        <v>22</v>
      </c>
      <c r="B36" s="17"/>
      <c r="C36" s="12">
        <f>C35+C34</f>
        <v>114191966.80999999</v>
      </c>
      <c r="D36" s="12">
        <f>D35+D34</f>
        <v>185814530.20000002</v>
      </c>
      <c r="E36" s="12">
        <f>E35+E34</f>
        <v>99074020</v>
      </c>
      <c r="F36" s="12">
        <f>F35+F34</f>
        <v>99074020</v>
      </c>
      <c r="G36" s="12">
        <f>G35+G34</f>
        <v>136588901.04999998</v>
      </c>
    </row>
    <row r="37" spans="1:7">
      <c r="A37" s="29" t="s">
        <v>32</v>
      </c>
      <c r="B37" s="27" t="s">
        <v>2</v>
      </c>
      <c r="C37" s="21">
        <v>94559683.299999997</v>
      </c>
      <c r="D37" s="21">
        <v>286683592.31999999</v>
      </c>
      <c r="E37" s="21">
        <v>208129810</v>
      </c>
      <c r="F37" s="21">
        <v>208128930</v>
      </c>
      <c r="G37" s="21">
        <v>217275765.38999999</v>
      </c>
    </row>
    <row r="38" spans="1:7" ht="22.5">
      <c r="A38" s="30"/>
      <c r="B38" s="27" t="s">
        <v>10</v>
      </c>
      <c r="C38" s="21">
        <v>0</v>
      </c>
      <c r="D38" s="21">
        <v>120731945.8</v>
      </c>
      <c r="E38" s="21">
        <v>6500000</v>
      </c>
      <c r="F38" s="21">
        <v>0</v>
      </c>
      <c r="G38" s="21">
        <v>61212742.68</v>
      </c>
    </row>
    <row r="39" spans="1:7" ht="22.5">
      <c r="A39" s="30"/>
      <c r="B39" s="27" t="s">
        <v>20</v>
      </c>
      <c r="C39" s="21">
        <v>225920.5</v>
      </c>
      <c r="D39" s="21">
        <v>263500</v>
      </c>
      <c r="E39" s="21">
        <v>263500</v>
      </c>
      <c r="F39" s="21">
        <v>263500</v>
      </c>
      <c r="G39" s="21">
        <v>220784.4</v>
      </c>
    </row>
    <row r="40" spans="1:7">
      <c r="A40" s="31"/>
      <c r="B40" s="27" t="s">
        <v>14</v>
      </c>
      <c r="C40" s="21">
        <v>0</v>
      </c>
      <c r="D40" s="21">
        <v>119647</v>
      </c>
      <c r="E40" s="21">
        <v>0</v>
      </c>
      <c r="F40" s="21">
        <v>0</v>
      </c>
      <c r="G40" s="21">
        <v>119647</v>
      </c>
    </row>
    <row r="41" spans="1:7">
      <c r="A41" s="17" t="s">
        <v>22</v>
      </c>
      <c r="B41" s="17"/>
      <c r="C41" s="12">
        <f>SUM(C37:C40)</f>
        <v>94785603.799999997</v>
      </c>
      <c r="D41" s="12">
        <f>SUM(D37:D40)</f>
        <v>407798685.12</v>
      </c>
      <c r="E41" s="12">
        <f>SUM(E37:E40)</f>
        <v>214893310</v>
      </c>
      <c r="F41" s="12">
        <f>SUM(F37:F40)</f>
        <v>208392430</v>
      </c>
      <c r="G41" s="12">
        <f>SUM(G37:G40)</f>
        <v>278828939.46999997</v>
      </c>
    </row>
    <row r="42" spans="1:7" ht="22.5">
      <c r="A42" s="29" t="s">
        <v>27</v>
      </c>
      <c r="B42" s="27" t="s">
        <v>10</v>
      </c>
      <c r="C42" s="10">
        <v>0</v>
      </c>
      <c r="D42" s="10">
        <v>0</v>
      </c>
      <c r="E42" s="10">
        <v>0</v>
      </c>
      <c r="F42" s="10">
        <v>0</v>
      </c>
      <c r="G42" s="24">
        <v>0</v>
      </c>
    </row>
    <row r="43" spans="1:7" ht="22.5">
      <c r="A43" s="30"/>
      <c r="B43" s="27" t="s">
        <v>20</v>
      </c>
      <c r="C43" s="21">
        <v>846123882.80999994</v>
      </c>
      <c r="D43" s="21">
        <v>1992137956.26</v>
      </c>
      <c r="E43" s="21">
        <v>1822041270</v>
      </c>
      <c r="F43" s="21">
        <v>1839235086.0999999</v>
      </c>
      <c r="G43" s="21">
        <v>1387066309.4100001</v>
      </c>
    </row>
    <row r="44" spans="1:7">
      <c r="A44" s="31"/>
      <c r="B44" s="27" t="s">
        <v>14</v>
      </c>
      <c r="C44" s="21"/>
      <c r="D44" s="21">
        <v>414490</v>
      </c>
      <c r="E44" s="21">
        <v>0</v>
      </c>
      <c r="F44" s="21">
        <v>0</v>
      </c>
      <c r="G44" s="21">
        <v>0</v>
      </c>
    </row>
    <row r="45" spans="1:7">
      <c r="A45" s="18" t="s">
        <v>22</v>
      </c>
      <c r="B45" s="18"/>
      <c r="C45" s="13">
        <f>C43+C42</f>
        <v>846123882.80999994</v>
      </c>
      <c r="D45" s="13">
        <f>D43+D42+D44</f>
        <v>1992552446.26</v>
      </c>
      <c r="E45" s="13">
        <f>E43+E42</f>
        <v>1822041270</v>
      </c>
      <c r="F45" s="13">
        <f>F43+F42</f>
        <v>1839235086.0999999</v>
      </c>
      <c r="G45" s="13">
        <f>G43+G42</f>
        <v>1387066309.4100001</v>
      </c>
    </row>
    <row r="46" spans="1:7" ht="23.25" hidden="1" customHeight="1">
      <c r="A46" s="29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0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0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1"/>
      <c r="B49" s="27" t="s">
        <v>17</v>
      </c>
      <c r="C49" s="11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f>SUM(C46:C49)</f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39</v>
      </c>
      <c r="B51" s="22" t="s">
        <v>38</v>
      </c>
      <c r="C51" s="10">
        <v>1618872.65</v>
      </c>
      <c r="D51" s="26">
        <v>3946990</v>
      </c>
      <c r="E51" s="10">
        <v>3709310</v>
      </c>
      <c r="F51" s="10">
        <v>3709310</v>
      </c>
      <c r="G51" s="10">
        <v>2618267.63</v>
      </c>
    </row>
    <row r="52" spans="1:7" s="28" customFormat="1">
      <c r="A52" s="17" t="s">
        <v>22</v>
      </c>
      <c r="B52" s="17"/>
      <c r="C52" s="12">
        <f>C51</f>
        <v>1618872.65</v>
      </c>
      <c r="D52" s="12">
        <f>D51</f>
        <v>3946990</v>
      </c>
      <c r="E52" s="12">
        <f>E51</f>
        <v>3709310</v>
      </c>
      <c r="F52" s="12">
        <f>F51</f>
        <v>3709310</v>
      </c>
      <c r="G52" s="12">
        <f>G51</f>
        <v>2618267.63</v>
      </c>
    </row>
    <row r="53" spans="1:7">
      <c r="A53" s="17" t="s">
        <v>37</v>
      </c>
      <c r="B53" s="17"/>
      <c r="C53" s="12">
        <v>53600000</v>
      </c>
      <c r="D53" s="12">
        <v>0</v>
      </c>
      <c r="E53" s="12">
        <v>30300000</v>
      </c>
      <c r="F53" s="12">
        <v>62300000</v>
      </c>
      <c r="G53" s="12">
        <v>0</v>
      </c>
    </row>
    <row r="54" spans="1:7">
      <c r="A54" s="19" t="s">
        <v>24</v>
      </c>
      <c r="B54" s="19"/>
      <c r="C54" s="14">
        <f t="shared" ref="C54" si="0">C5+C25+C28+C31+C33+C36+C41+C45+C50+C52+C53</f>
        <v>1318362320.3</v>
      </c>
      <c r="D54" s="14">
        <f t="shared" ref="D54" si="1">D5+D25+D28+D31+D33+D36+D41+D45+D50+D52</f>
        <v>4636474020.1400003</v>
      </c>
      <c r="E54" s="14">
        <f>E5+E25+E28+E31+E33+E36+E41+E45+E50+E52+E53</f>
        <v>2765165629.25</v>
      </c>
      <c r="F54" s="14">
        <f>F5+F25+F28+F31+F33+F36+F41+F45+F50+F52+F53</f>
        <v>2619516169.7399998</v>
      </c>
      <c r="G54" s="14">
        <f>G5+G25+G28+G31+G33+G36+G41+G45+G50+G52</f>
        <v>2711113843.0599999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40</v>
      </c>
      <c r="D58" s="4" t="s">
        <v>36</v>
      </c>
      <c r="E58" s="4" t="s">
        <v>41</v>
      </c>
      <c r="F58" s="4" t="s">
        <v>42</v>
      </c>
      <c r="G58" s="4" t="s">
        <v>44</v>
      </c>
    </row>
    <row r="59" spans="1:7" ht="12.75" customHeight="1">
      <c r="A59" s="8"/>
      <c r="B59" s="27" t="s">
        <v>30</v>
      </c>
      <c r="C59" s="9">
        <f>C4+C22+C23+C24+C27+C30+C49+C51</f>
        <v>45956403.890000001</v>
      </c>
      <c r="D59" s="9">
        <f t="shared" ref="D59:F59" si="2">D4+D22+D23+D24+D27+D30+D49+D51</f>
        <v>123014670.78</v>
      </c>
      <c r="E59" s="9">
        <f t="shared" si="2"/>
        <v>85767560</v>
      </c>
      <c r="F59" s="9">
        <f t="shared" si="2"/>
        <v>85788258</v>
      </c>
      <c r="G59" s="9">
        <f>G4+G22+G23+G24+G27+G30+G49+G51</f>
        <v>91501474.310000002</v>
      </c>
    </row>
    <row r="60" spans="1:7" ht="12.75" customHeight="1">
      <c r="A60" s="8"/>
      <c r="B60" s="7" t="s">
        <v>31</v>
      </c>
      <c r="C60" s="9">
        <f>C43+C40+C39+C38+C37+C35+C34+C26+C21+C20+C19+C18+C17+C16+C15+C14+C13+C11+C10+C9+C8+C7+C6</f>
        <v>1218805916.4099994</v>
      </c>
      <c r="D60" s="9">
        <f>D44+D7+D8+D9+D10+D11+D13+D14+D15+D17+D18+D19+D20+D26+D29+D34+D35+D37+D39+D43+D46+D47+D48+D42+D38+D21+D6+D16+D40+D12</f>
        <v>4513459349.3600006</v>
      </c>
      <c r="E60" s="9">
        <f t="shared" ref="E60:F60" si="3">E7+E8+E9+E10+E11+E13+E14+E15+E17+E18+E19+E20+E26+E29+E34+E35+E37+E39+E43+E46+E47+E48+E42+E38+E21+E6+E16+E40+E12</f>
        <v>2649098069.25</v>
      </c>
      <c r="F60" s="9">
        <f t="shared" si="3"/>
        <v>2471427911.7399998</v>
      </c>
      <c r="G60" s="9">
        <f>G7+G8+G9+G10+G11+G13+G14+G15+G17+G18+G19+G20+G26+G29+G34+G35+G37+G39+G43+G46+G47+G48+G42+G38+G21+G6+G16+G40+G12</f>
        <v>2619612368.75</v>
      </c>
    </row>
    <row r="61" spans="1:7" ht="12.75" customHeight="1">
      <c r="A61" s="8"/>
      <c r="B61" s="7" t="s">
        <v>37</v>
      </c>
      <c r="C61" s="9"/>
      <c r="D61" s="9">
        <v>0</v>
      </c>
      <c r="E61" s="9">
        <f>E53</f>
        <v>30300000</v>
      </c>
      <c r="F61" s="9">
        <f>F53</f>
        <v>62300000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1264762320.2999995</v>
      </c>
      <c r="D62" s="9">
        <f>D59+D60+D61</f>
        <v>4636474020.1400003</v>
      </c>
      <c r="E62" s="9">
        <f>E59+E60+E61</f>
        <v>2765165629.25</v>
      </c>
      <c r="F62" s="9">
        <f>F59+F60+F61</f>
        <v>2619516169.7399998</v>
      </c>
      <c r="G62" s="9">
        <f>G59+G60</f>
        <v>2711113843.0599999</v>
      </c>
    </row>
    <row r="63" spans="1:7" ht="12.75" customHeight="1">
      <c r="C63" s="6"/>
      <c r="D63" s="6"/>
    </row>
    <row r="64" spans="1:7" ht="12.75" customHeight="1">
      <c r="C64" s="6"/>
    </row>
  </sheetData>
  <mergeCells count="7">
    <mergeCell ref="A46:A49"/>
    <mergeCell ref="A1:F1"/>
    <mergeCell ref="A6:A24"/>
    <mergeCell ref="A29:A30"/>
    <mergeCell ref="A34:A35"/>
    <mergeCell ref="A37:A40"/>
    <mergeCell ref="A42:A44"/>
  </mergeCells>
  <pageMargins left="0.19685039370078741" right="0.19685039370078741" top="0.19685039370078741" bottom="0.19685039370078741" header="0" footer="0"/>
  <pageSetup paperSize="9" scale="9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2023-04-14T03:19:59Z</cp:lastPrinted>
  <dcterms:created xsi:type="dcterms:W3CDTF">2017-03-27T08:05:50Z</dcterms:created>
  <dcterms:modified xsi:type="dcterms:W3CDTF">2023-10-16T10:04:41Z</dcterms:modified>
</cp:coreProperties>
</file>